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jur\TeknikSipil2025\Jadwal\Genap\"/>
    </mc:Choice>
  </mc:AlternateContent>
  <xr:revisionPtr revIDLastSave="0" documentId="13_ncr:1_{5EC5871F-15F0-4973-BF46-4F34F2234487}" xr6:coauthVersionLast="47" xr6:coauthVersionMax="47" xr10:uidLastSave="{00000000-0000-0000-0000-000000000000}"/>
  <workbookProtection workbookAlgorithmName="SHA-512" workbookHashValue="cnqLv36ssofDmRQO4NDlcmN3bNJTh1bu5rkkMeL1zjnBfTWNkTY4uQu/lv7oduzPuceu+TKX7DGIZt6hnMSmSg==" workbookSaltValue="dc90mXRL5rplUOVysDg/eQ==" workbookSpinCount="100000" lockStructure="1"/>
  <bookViews>
    <workbookView xWindow="-120" yWindow="-120" windowWidth="20730" windowHeight="11040" activeTab="1" xr2:uid="{00000000-000D-0000-FFFF-FFFF00000000}"/>
  </bookViews>
  <sheets>
    <sheet name="Jadwal PerKelas" sheetId="2" r:id="rId1"/>
    <sheet name="Jadwal PerDosen" sheetId="5" r:id="rId2"/>
    <sheet name="DataJadwal" sheetId="1" state="hidden" r:id="rId3"/>
    <sheet name="Kelas" sheetId="4" state="hidden" r:id="rId4"/>
    <sheet name="Dosen" sheetId="6" state="hidden" r:id="rId5"/>
    <sheet name="DayTime" sheetId="3" state="hidden" r:id="rId6"/>
  </sheets>
  <definedNames>
    <definedName name="_xlnm._FilterDatabase" localSheetId="2" hidden="1">DataJadwal!$A$1:$N$763</definedName>
    <definedName name="Hari">DayTime!$A$2:$B$6</definedName>
    <definedName name="Jam">DayTime!$A$9:$B$16</definedName>
    <definedName name="_xlnm.Print_Area" localSheetId="1">'Jadwal PerDosen'!$A$1:$I$49</definedName>
    <definedName name="_xlnm.Print_Area" localSheetId="0">'Jadwal PerKelas'!$A$1:$F$47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5" l="1"/>
  <c r="H49" i="5"/>
  <c r="G49" i="5"/>
  <c r="F49" i="5"/>
  <c r="E49" i="5"/>
  <c r="D49" i="5"/>
  <c r="I48" i="5"/>
  <c r="H48" i="5"/>
  <c r="G48" i="5"/>
  <c r="F48" i="5"/>
  <c r="E48" i="5"/>
  <c r="D48" i="5"/>
  <c r="I47" i="5"/>
  <c r="H47" i="5"/>
  <c r="G47" i="5"/>
  <c r="F47" i="5"/>
  <c r="E47" i="5"/>
  <c r="D47" i="5"/>
  <c r="I46" i="5"/>
  <c r="H46" i="5"/>
  <c r="G46" i="5"/>
  <c r="F46" i="5"/>
  <c r="E46" i="5"/>
  <c r="D46" i="5"/>
  <c r="I45" i="5"/>
  <c r="H45" i="5"/>
  <c r="G45" i="5"/>
  <c r="F45" i="5"/>
  <c r="E45" i="5"/>
  <c r="D45" i="5"/>
  <c r="I44" i="5"/>
  <c r="H44" i="5"/>
  <c r="G44" i="5"/>
  <c r="F44" i="5"/>
  <c r="E44" i="5"/>
  <c r="D44" i="5"/>
  <c r="I43" i="5"/>
  <c r="H43" i="5"/>
  <c r="G43" i="5"/>
  <c r="F43" i="5"/>
  <c r="E43" i="5"/>
  <c r="D43" i="5"/>
  <c r="I42" i="5"/>
  <c r="H42" i="5"/>
  <c r="G42" i="5"/>
  <c r="F42" i="5"/>
  <c r="E42" i="5"/>
  <c r="D42" i="5"/>
  <c r="I41" i="5"/>
  <c r="H41" i="5"/>
  <c r="G41" i="5"/>
  <c r="F41" i="5"/>
  <c r="E41" i="5"/>
  <c r="D41" i="5"/>
  <c r="I40" i="5"/>
  <c r="H40" i="5"/>
  <c r="G40" i="5"/>
  <c r="F40" i="5"/>
  <c r="E40" i="5"/>
  <c r="D40" i="5"/>
  <c r="I39" i="5"/>
  <c r="H39" i="5"/>
  <c r="G39" i="5"/>
  <c r="F39" i="5"/>
  <c r="E39" i="5"/>
  <c r="D39" i="5"/>
  <c r="I38" i="5"/>
  <c r="H38" i="5"/>
  <c r="G38" i="5"/>
  <c r="F38" i="5"/>
  <c r="E38" i="5"/>
  <c r="D38" i="5"/>
  <c r="I37" i="5"/>
  <c r="H37" i="5"/>
  <c r="G37" i="5"/>
  <c r="F37" i="5"/>
  <c r="E37" i="5"/>
  <c r="D37" i="5"/>
  <c r="I36" i="5"/>
  <c r="H36" i="5"/>
  <c r="G36" i="5"/>
  <c r="F36" i="5"/>
  <c r="E36" i="5"/>
  <c r="D36" i="5"/>
  <c r="I35" i="5"/>
  <c r="H35" i="5"/>
  <c r="G35" i="5"/>
  <c r="F35" i="5"/>
  <c r="E35" i="5"/>
  <c r="D35" i="5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9" i="5"/>
  <c r="H29" i="5"/>
  <c r="G29" i="5"/>
  <c r="F29" i="5"/>
  <c r="E29" i="5"/>
  <c r="D29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I23" i="5"/>
  <c r="H23" i="5"/>
  <c r="G23" i="5"/>
  <c r="F23" i="5"/>
  <c r="E23" i="5"/>
  <c r="D23" i="5"/>
  <c r="I22" i="5"/>
  <c r="H22" i="5"/>
  <c r="G22" i="5"/>
  <c r="F22" i="5"/>
  <c r="E22" i="5"/>
  <c r="D22" i="5"/>
  <c r="I21" i="5"/>
  <c r="H21" i="5"/>
  <c r="G21" i="5"/>
  <c r="F21" i="5"/>
  <c r="E21" i="5"/>
  <c r="D21" i="5"/>
  <c r="I20" i="5"/>
  <c r="H20" i="5"/>
  <c r="G20" i="5"/>
  <c r="F20" i="5"/>
  <c r="E20" i="5"/>
  <c r="D20" i="5"/>
  <c r="I19" i="5"/>
  <c r="H19" i="5"/>
  <c r="G19" i="5"/>
  <c r="F19" i="5"/>
  <c r="E19" i="5"/>
  <c r="D19" i="5"/>
  <c r="I18" i="5"/>
  <c r="H18" i="5"/>
  <c r="G18" i="5"/>
  <c r="F18" i="5"/>
  <c r="E18" i="5"/>
  <c r="D18" i="5"/>
  <c r="I17" i="5"/>
  <c r="H17" i="5"/>
  <c r="G17" i="5"/>
  <c r="I16" i="5"/>
  <c r="H16" i="5"/>
  <c r="G16" i="5"/>
  <c r="I15" i="5"/>
  <c r="H15" i="5"/>
  <c r="G15" i="5"/>
  <c r="I14" i="5"/>
  <c r="H14" i="5"/>
  <c r="G14" i="5"/>
  <c r="I13" i="5"/>
  <c r="H13" i="5"/>
  <c r="G13" i="5"/>
  <c r="I12" i="5"/>
  <c r="H12" i="5"/>
  <c r="G12" i="5"/>
  <c r="I11" i="5"/>
  <c r="H11" i="5"/>
  <c r="G11" i="5"/>
  <c r="I10" i="5"/>
  <c r="H10" i="5"/>
  <c r="G10" i="5"/>
  <c r="I763" i="1" l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2" i="1"/>
  <c r="I701" i="1"/>
  <c r="I700" i="1"/>
  <c r="I699" i="1"/>
  <c r="I698" i="1"/>
  <c r="I697" i="1"/>
  <c r="I696" i="1"/>
  <c r="I692" i="1"/>
  <c r="I691" i="1"/>
  <c r="I690" i="1"/>
  <c r="I689" i="1"/>
  <c r="I688" i="1"/>
  <c r="I687" i="1"/>
  <c r="I686" i="1"/>
  <c r="I685" i="1"/>
  <c r="I684" i="1"/>
  <c r="I680" i="1"/>
  <c r="I679" i="1"/>
  <c r="I678" i="1"/>
  <c r="I677" i="1"/>
  <c r="I676" i="1"/>
  <c r="I675" i="1"/>
  <c r="I674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1" i="1"/>
  <c r="I530" i="1"/>
  <c r="I529" i="1"/>
  <c r="I528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02" i="1"/>
  <c r="I501" i="1"/>
  <c r="I500" i="1"/>
  <c r="I499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73" i="1"/>
  <c r="I472" i="1"/>
  <c r="I471" i="1"/>
  <c r="I470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79" i="1"/>
  <c r="I278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2" i="1"/>
  <c r="I251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5" i="1"/>
  <c r="I224" i="1"/>
  <c r="I223" i="1"/>
  <c r="I222" i="1"/>
  <c r="I216" i="1"/>
  <c r="I215" i="1"/>
  <c r="I214" i="1"/>
  <c r="I213" i="1"/>
  <c r="I212" i="1"/>
  <c r="I211" i="1"/>
  <c r="I210" i="1"/>
  <c r="I209" i="1"/>
  <c r="I200" i="1"/>
  <c r="I199" i="1"/>
  <c r="I198" i="1"/>
  <c r="I197" i="1"/>
  <c r="I196" i="1"/>
  <c r="I195" i="1"/>
  <c r="I194" i="1"/>
  <c r="I193" i="1"/>
  <c r="I187" i="1"/>
  <c r="I186" i="1"/>
  <c r="I185" i="1"/>
  <c r="I184" i="1"/>
  <c r="I183" i="1"/>
  <c r="I182" i="1"/>
  <c r="I181" i="1"/>
  <c r="I180" i="1"/>
  <c r="I171" i="1"/>
  <c r="I170" i="1"/>
  <c r="I169" i="1"/>
  <c r="I168" i="1"/>
  <c r="I167" i="1"/>
  <c r="I166" i="1"/>
  <c r="I165" i="1"/>
  <c r="I164" i="1"/>
  <c r="I158" i="1"/>
  <c r="I157" i="1"/>
  <c r="I156" i="1"/>
  <c r="I155" i="1"/>
  <c r="I154" i="1"/>
  <c r="I153" i="1"/>
  <c r="I152" i="1"/>
  <c r="I151" i="1"/>
  <c r="I142" i="1"/>
  <c r="I141" i="1"/>
  <c r="I140" i="1"/>
  <c r="I139" i="1"/>
  <c r="I138" i="1"/>
  <c r="I137" i="1"/>
  <c r="I136" i="1"/>
  <c r="I135" i="1"/>
  <c r="I129" i="1"/>
  <c r="I128" i="1"/>
  <c r="I127" i="1"/>
  <c r="I126" i="1"/>
  <c r="I125" i="1"/>
  <c r="I124" i="1"/>
  <c r="I123" i="1"/>
  <c r="I122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C763" i="1"/>
  <c r="C762" i="1"/>
  <c r="C761" i="1"/>
  <c r="C760" i="1"/>
  <c r="C759" i="1"/>
  <c r="C758" i="1"/>
  <c r="C757" i="1"/>
  <c r="C756" i="1"/>
  <c r="H756" i="1" s="1"/>
  <c r="C755" i="1"/>
  <c r="C754" i="1"/>
  <c r="C753" i="1"/>
  <c r="C752" i="1"/>
  <c r="C751" i="1"/>
  <c r="C750" i="1"/>
  <c r="C749" i="1"/>
  <c r="C748" i="1"/>
  <c r="H748" i="1" s="1"/>
  <c r="C747" i="1"/>
  <c r="C746" i="1"/>
  <c r="C745" i="1"/>
  <c r="C744" i="1"/>
  <c r="C743" i="1"/>
  <c r="C742" i="1"/>
  <c r="C741" i="1"/>
  <c r="C740" i="1"/>
  <c r="H740" i="1" s="1"/>
  <c r="C739" i="1"/>
  <c r="C738" i="1"/>
  <c r="C737" i="1"/>
  <c r="C736" i="1"/>
  <c r="C735" i="1"/>
  <c r="C734" i="1"/>
  <c r="C733" i="1"/>
  <c r="C732" i="1"/>
  <c r="H732" i="1" s="1"/>
  <c r="C731" i="1"/>
  <c r="C730" i="1"/>
  <c r="C729" i="1"/>
  <c r="C728" i="1"/>
  <c r="C727" i="1"/>
  <c r="C726" i="1"/>
  <c r="C725" i="1"/>
  <c r="C724" i="1"/>
  <c r="H724" i="1" s="1"/>
  <c r="C723" i="1"/>
  <c r="C722" i="1"/>
  <c r="C721" i="1"/>
  <c r="C720" i="1"/>
  <c r="C719" i="1"/>
  <c r="C718" i="1"/>
  <c r="C717" i="1"/>
  <c r="C716" i="1"/>
  <c r="H716" i="1" s="1"/>
  <c r="C715" i="1"/>
  <c r="C714" i="1"/>
  <c r="C713" i="1"/>
  <c r="C712" i="1"/>
  <c r="C711" i="1"/>
  <c r="C710" i="1"/>
  <c r="C709" i="1"/>
  <c r="H709" i="1" s="1"/>
  <c r="C708" i="1"/>
  <c r="H708" i="1" s="1"/>
  <c r="C707" i="1"/>
  <c r="C706" i="1"/>
  <c r="C705" i="1"/>
  <c r="C704" i="1"/>
  <c r="C703" i="1"/>
  <c r="C702" i="1"/>
  <c r="C701" i="1"/>
  <c r="C700" i="1"/>
  <c r="H700" i="1" s="1"/>
  <c r="C699" i="1"/>
  <c r="C698" i="1"/>
  <c r="C697" i="1"/>
  <c r="C696" i="1"/>
  <c r="C695" i="1"/>
  <c r="C694" i="1"/>
  <c r="C693" i="1"/>
  <c r="C692" i="1"/>
  <c r="H692" i="1" s="1"/>
  <c r="C691" i="1"/>
  <c r="C690" i="1"/>
  <c r="C689" i="1"/>
  <c r="C688" i="1"/>
  <c r="C687" i="1"/>
  <c r="C686" i="1"/>
  <c r="C685" i="1"/>
  <c r="C684" i="1"/>
  <c r="H684" i="1" s="1"/>
  <c r="C683" i="1"/>
  <c r="C682" i="1"/>
  <c r="C681" i="1"/>
  <c r="C680" i="1"/>
  <c r="C679" i="1"/>
  <c r="C678" i="1"/>
  <c r="C677" i="1"/>
  <c r="C676" i="1"/>
  <c r="H676" i="1" s="1"/>
  <c r="C675" i="1"/>
  <c r="C674" i="1"/>
  <c r="C673" i="1"/>
  <c r="C672" i="1"/>
  <c r="C671" i="1"/>
  <c r="C670" i="1"/>
  <c r="C669" i="1"/>
  <c r="C668" i="1"/>
  <c r="H668" i="1" s="1"/>
  <c r="C667" i="1"/>
  <c r="C666" i="1"/>
  <c r="C665" i="1"/>
  <c r="C664" i="1"/>
  <c r="C663" i="1"/>
  <c r="C662" i="1"/>
  <c r="C661" i="1"/>
  <c r="C660" i="1"/>
  <c r="H660" i="1" s="1"/>
  <c r="C659" i="1"/>
  <c r="C658" i="1"/>
  <c r="C657" i="1"/>
  <c r="C656" i="1"/>
  <c r="C655" i="1"/>
  <c r="C654" i="1"/>
  <c r="C653" i="1"/>
  <c r="C652" i="1"/>
  <c r="H652" i="1" s="1"/>
  <c r="C651" i="1"/>
  <c r="C650" i="1"/>
  <c r="C649" i="1"/>
  <c r="C648" i="1"/>
  <c r="C647" i="1"/>
  <c r="C646" i="1"/>
  <c r="C645" i="1"/>
  <c r="C644" i="1"/>
  <c r="H644" i="1" s="1"/>
  <c r="C643" i="1"/>
  <c r="C642" i="1"/>
  <c r="C641" i="1"/>
  <c r="C640" i="1"/>
  <c r="C639" i="1"/>
  <c r="C638" i="1"/>
  <c r="C637" i="1"/>
  <c r="C636" i="1"/>
  <c r="H636" i="1" s="1"/>
  <c r="C635" i="1"/>
  <c r="C634" i="1"/>
  <c r="C633" i="1"/>
  <c r="C632" i="1"/>
  <c r="C631" i="1"/>
  <c r="C630" i="1"/>
  <c r="C629" i="1"/>
  <c r="C628" i="1"/>
  <c r="H628" i="1" s="1"/>
  <c r="C627" i="1"/>
  <c r="C626" i="1"/>
  <c r="C625" i="1"/>
  <c r="C624" i="1"/>
  <c r="C623" i="1"/>
  <c r="C622" i="1"/>
  <c r="C621" i="1"/>
  <c r="C620" i="1"/>
  <c r="H620" i="1" s="1"/>
  <c r="C619" i="1"/>
  <c r="C618" i="1"/>
  <c r="C617" i="1"/>
  <c r="C616" i="1"/>
  <c r="C615" i="1"/>
  <c r="C614" i="1"/>
  <c r="C613" i="1"/>
  <c r="C612" i="1"/>
  <c r="H612" i="1" s="1"/>
  <c r="C611" i="1"/>
  <c r="C610" i="1"/>
  <c r="C609" i="1"/>
  <c r="C608" i="1"/>
  <c r="C607" i="1"/>
  <c r="C606" i="1"/>
  <c r="C605" i="1"/>
  <c r="C604" i="1"/>
  <c r="H604" i="1" s="1"/>
  <c r="C603" i="1"/>
  <c r="C602" i="1"/>
  <c r="C601" i="1"/>
  <c r="C600" i="1"/>
  <c r="C599" i="1"/>
  <c r="C598" i="1"/>
  <c r="C597" i="1"/>
  <c r="C596" i="1"/>
  <c r="H596" i="1" s="1"/>
  <c r="C595" i="1"/>
  <c r="C594" i="1"/>
  <c r="C593" i="1"/>
  <c r="C592" i="1"/>
  <c r="C591" i="1"/>
  <c r="C590" i="1"/>
  <c r="C589" i="1"/>
  <c r="C588" i="1"/>
  <c r="H588" i="1" s="1"/>
  <c r="C587" i="1"/>
  <c r="C586" i="1"/>
  <c r="C585" i="1"/>
  <c r="C584" i="1"/>
  <c r="C583" i="1"/>
  <c r="C582" i="1"/>
  <c r="C581" i="1"/>
  <c r="C580" i="1"/>
  <c r="H580" i="1" s="1"/>
  <c r="C579" i="1"/>
  <c r="C578" i="1"/>
  <c r="C577" i="1"/>
  <c r="C576" i="1"/>
  <c r="C575" i="1"/>
  <c r="C574" i="1"/>
  <c r="C573" i="1"/>
  <c r="C572" i="1"/>
  <c r="H572" i="1" s="1"/>
  <c r="C571" i="1"/>
  <c r="C570" i="1"/>
  <c r="C569" i="1"/>
  <c r="C568" i="1"/>
  <c r="C567" i="1"/>
  <c r="C566" i="1"/>
  <c r="C565" i="1"/>
  <c r="C564" i="1"/>
  <c r="H564" i="1" s="1"/>
  <c r="C563" i="1"/>
  <c r="C562" i="1"/>
  <c r="C561" i="1"/>
  <c r="C560" i="1"/>
  <c r="C559" i="1"/>
  <c r="C558" i="1"/>
  <c r="C557" i="1"/>
  <c r="C556" i="1"/>
  <c r="H556" i="1" s="1"/>
  <c r="C555" i="1"/>
  <c r="C554" i="1"/>
  <c r="C553" i="1"/>
  <c r="C552" i="1"/>
  <c r="C551" i="1"/>
  <c r="C550" i="1"/>
  <c r="C549" i="1"/>
  <c r="C548" i="1"/>
  <c r="H548" i="1" s="1"/>
  <c r="C547" i="1"/>
  <c r="C546" i="1"/>
  <c r="C545" i="1"/>
  <c r="C544" i="1"/>
  <c r="C543" i="1"/>
  <c r="C542" i="1"/>
  <c r="C541" i="1"/>
  <c r="C540" i="1"/>
  <c r="H540" i="1" s="1"/>
  <c r="C539" i="1"/>
  <c r="C538" i="1"/>
  <c r="C537" i="1"/>
  <c r="C536" i="1"/>
  <c r="C535" i="1"/>
  <c r="C534" i="1"/>
  <c r="C533" i="1"/>
  <c r="C532" i="1"/>
  <c r="H532" i="1" s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H516" i="1" s="1"/>
  <c r="C515" i="1"/>
  <c r="C514" i="1"/>
  <c r="C513" i="1"/>
  <c r="C512" i="1"/>
  <c r="C511" i="1"/>
  <c r="C510" i="1"/>
  <c r="C509" i="1"/>
  <c r="C508" i="1"/>
  <c r="H508" i="1" s="1"/>
  <c r="C507" i="1"/>
  <c r="C506" i="1"/>
  <c r="C505" i="1"/>
  <c r="C504" i="1"/>
  <c r="C503" i="1"/>
  <c r="C502" i="1"/>
  <c r="C501" i="1"/>
  <c r="C500" i="1"/>
  <c r="H500" i="1" s="1"/>
  <c r="C499" i="1"/>
  <c r="C498" i="1"/>
  <c r="C497" i="1"/>
  <c r="C496" i="1"/>
  <c r="C495" i="1"/>
  <c r="C494" i="1"/>
  <c r="C493" i="1"/>
  <c r="C492" i="1"/>
  <c r="H492" i="1" s="1"/>
  <c r="C491" i="1"/>
  <c r="C490" i="1"/>
  <c r="C489" i="1"/>
  <c r="C488" i="1"/>
  <c r="C487" i="1"/>
  <c r="C486" i="1"/>
  <c r="C485" i="1"/>
  <c r="C484" i="1"/>
  <c r="H484" i="1" s="1"/>
  <c r="C483" i="1"/>
  <c r="C482" i="1"/>
  <c r="C481" i="1"/>
  <c r="C480" i="1"/>
  <c r="C479" i="1"/>
  <c r="C478" i="1"/>
  <c r="C477" i="1"/>
  <c r="I477" i="1" s="1"/>
  <c r="C476" i="1"/>
  <c r="C475" i="1"/>
  <c r="C474" i="1"/>
  <c r="C473" i="1"/>
  <c r="C472" i="1"/>
  <c r="C471" i="1"/>
  <c r="C470" i="1"/>
  <c r="C469" i="1"/>
  <c r="C468" i="1"/>
  <c r="H468" i="1" s="1"/>
  <c r="C467" i="1"/>
  <c r="C466" i="1"/>
  <c r="C465" i="1"/>
  <c r="C464" i="1"/>
  <c r="C463" i="1"/>
  <c r="C462" i="1"/>
  <c r="C461" i="1"/>
  <c r="C460" i="1"/>
  <c r="H460" i="1" s="1"/>
  <c r="C459" i="1"/>
  <c r="C458" i="1"/>
  <c r="C457" i="1"/>
  <c r="C456" i="1"/>
  <c r="C455" i="1"/>
  <c r="C454" i="1"/>
  <c r="C453" i="1"/>
  <c r="C452" i="1"/>
  <c r="H452" i="1" s="1"/>
  <c r="C451" i="1"/>
  <c r="C450" i="1"/>
  <c r="C449" i="1"/>
  <c r="C448" i="1"/>
  <c r="C447" i="1"/>
  <c r="C446" i="1"/>
  <c r="C445" i="1"/>
  <c r="C444" i="1"/>
  <c r="H444" i="1" s="1"/>
  <c r="C443" i="1"/>
  <c r="C442" i="1"/>
  <c r="C441" i="1"/>
  <c r="C440" i="1"/>
  <c r="C439" i="1"/>
  <c r="C438" i="1"/>
  <c r="C437" i="1"/>
  <c r="C436" i="1"/>
  <c r="H436" i="1" s="1"/>
  <c r="C435" i="1"/>
  <c r="C434" i="1"/>
  <c r="C433" i="1"/>
  <c r="C432" i="1"/>
  <c r="C431" i="1"/>
  <c r="C430" i="1"/>
  <c r="C429" i="1"/>
  <c r="C428" i="1"/>
  <c r="H428" i="1" s="1"/>
  <c r="C427" i="1"/>
  <c r="C426" i="1"/>
  <c r="C425" i="1"/>
  <c r="C424" i="1"/>
  <c r="C423" i="1"/>
  <c r="C422" i="1"/>
  <c r="C421" i="1"/>
  <c r="H421" i="1" s="1"/>
  <c r="C420" i="1"/>
  <c r="H420" i="1" s="1"/>
  <c r="C419" i="1"/>
  <c r="C418" i="1"/>
  <c r="C417" i="1"/>
  <c r="C416" i="1"/>
  <c r="C415" i="1"/>
  <c r="C414" i="1"/>
  <c r="C413" i="1"/>
  <c r="C412" i="1"/>
  <c r="H412" i="1" s="1"/>
  <c r="C411" i="1"/>
  <c r="C410" i="1"/>
  <c r="C409" i="1"/>
  <c r="C408" i="1"/>
  <c r="C407" i="1"/>
  <c r="C406" i="1"/>
  <c r="C405" i="1"/>
  <c r="C404" i="1"/>
  <c r="H404" i="1" s="1"/>
  <c r="C403" i="1"/>
  <c r="C402" i="1"/>
  <c r="C401" i="1"/>
  <c r="C400" i="1"/>
  <c r="C399" i="1"/>
  <c r="C398" i="1"/>
  <c r="C397" i="1"/>
  <c r="C396" i="1"/>
  <c r="H396" i="1" s="1"/>
  <c r="C395" i="1"/>
  <c r="C394" i="1"/>
  <c r="C393" i="1"/>
  <c r="C392" i="1"/>
  <c r="C391" i="1"/>
  <c r="C390" i="1"/>
  <c r="C389" i="1"/>
  <c r="H389" i="1" s="1"/>
  <c r="C388" i="1"/>
  <c r="H388" i="1" s="1"/>
  <c r="C387" i="1"/>
  <c r="C386" i="1"/>
  <c r="C385" i="1"/>
  <c r="C384" i="1"/>
  <c r="C383" i="1"/>
  <c r="C382" i="1"/>
  <c r="C381" i="1"/>
  <c r="C380" i="1"/>
  <c r="H380" i="1" s="1"/>
  <c r="C379" i="1"/>
  <c r="C378" i="1"/>
  <c r="C377" i="1"/>
  <c r="C376" i="1"/>
  <c r="C375" i="1"/>
  <c r="C374" i="1"/>
  <c r="C373" i="1"/>
  <c r="C372" i="1"/>
  <c r="H372" i="1" s="1"/>
  <c r="C371" i="1"/>
  <c r="C370" i="1"/>
  <c r="C369" i="1"/>
  <c r="C368" i="1"/>
  <c r="C367" i="1"/>
  <c r="C366" i="1"/>
  <c r="C365" i="1"/>
  <c r="C364" i="1"/>
  <c r="H364" i="1" s="1"/>
  <c r="C363" i="1"/>
  <c r="C362" i="1"/>
  <c r="C361" i="1"/>
  <c r="C360" i="1"/>
  <c r="C359" i="1"/>
  <c r="C358" i="1"/>
  <c r="C357" i="1"/>
  <c r="H357" i="1" s="1"/>
  <c r="C356" i="1"/>
  <c r="H356" i="1" s="1"/>
  <c r="C355" i="1"/>
  <c r="C354" i="1"/>
  <c r="C353" i="1"/>
  <c r="C352" i="1"/>
  <c r="C351" i="1"/>
  <c r="C350" i="1"/>
  <c r="C349" i="1"/>
  <c r="C348" i="1"/>
  <c r="H348" i="1" s="1"/>
  <c r="C347" i="1"/>
  <c r="C346" i="1"/>
  <c r="C345" i="1"/>
  <c r="C344" i="1"/>
  <c r="C343" i="1"/>
  <c r="C342" i="1"/>
  <c r="C341" i="1"/>
  <c r="C340" i="1"/>
  <c r="H340" i="1" s="1"/>
  <c r="C339" i="1"/>
  <c r="C338" i="1"/>
  <c r="C337" i="1"/>
  <c r="C336" i="1"/>
  <c r="C335" i="1"/>
  <c r="C334" i="1"/>
  <c r="C333" i="1"/>
  <c r="C332" i="1"/>
  <c r="H332" i="1" s="1"/>
  <c r="C331" i="1"/>
  <c r="C330" i="1"/>
  <c r="C329" i="1"/>
  <c r="C328" i="1"/>
  <c r="C327" i="1"/>
  <c r="C326" i="1"/>
  <c r="C325" i="1"/>
  <c r="C324" i="1"/>
  <c r="H324" i="1" s="1"/>
  <c r="C323" i="1"/>
  <c r="C322" i="1"/>
  <c r="C321" i="1"/>
  <c r="C320" i="1"/>
  <c r="C319" i="1"/>
  <c r="C318" i="1"/>
  <c r="C317" i="1"/>
  <c r="H317" i="1" s="1"/>
  <c r="C316" i="1"/>
  <c r="H316" i="1" s="1"/>
  <c r="C315" i="1"/>
  <c r="C314" i="1"/>
  <c r="C313" i="1"/>
  <c r="C312" i="1"/>
  <c r="C311" i="1"/>
  <c r="C310" i="1"/>
  <c r="C309" i="1"/>
  <c r="H309" i="1" s="1"/>
  <c r="C308" i="1"/>
  <c r="C307" i="1"/>
  <c r="C306" i="1"/>
  <c r="C305" i="1"/>
  <c r="C304" i="1"/>
  <c r="C303" i="1"/>
  <c r="C302" i="1"/>
  <c r="C301" i="1"/>
  <c r="H301" i="1" s="1"/>
  <c r="C300" i="1"/>
  <c r="H300" i="1" s="1"/>
  <c r="C299" i="1"/>
  <c r="C298" i="1"/>
  <c r="C297" i="1"/>
  <c r="C296" i="1"/>
  <c r="C295" i="1"/>
  <c r="C294" i="1"/>
  <c r="C293" i="1"/>
  <c r="H293" i="1" s="1"/>
  <c r="C292" i="1"/>
  <c r="H292" i="1" s="1"/>
  <c r="C291" i="1"/>
  <c r="C290" i="1"/>
  <c r="C289" i="1"/>
  <c r="C288" i="1"/>
  <c r="C287" i="1"/>
  <c r="C286" i="1"/>
  <c r="C285" i="1"/>
  <c r="C284" i="1"/>
  <c r="H284" i="1" s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H268" i="1" s="1"/>
  <c r="C267" i="1"/>
  <c r="C266" i="1"/>
  <c r="C265" i="1"/>
  <c r="C264" i="1"/>
  <c r="C263" i="1"/>
  <c r="C262" i="1"/>
  <c r="C261" i="1"/>
  <c r="C260" i="1"/>
  <c r="H260" i="1" s="1"/>
  <c r="C259" i="1"/>
  <c r="C258" i="1"/>
  <c r="C257" i="1"/>
  <c r="C256" i="1"/>
  <c r="C255" i="1"/>
  <c r="C254" i="1"/>
  <c r="C253" i="1"/>
  <c r="I253" i="1" s="1"/>
  <c r="C252" i="1"/>
  <c r="H252" i="1" s="1"/>
  <c r="C251" i="1"/>
  <c r="C250" i="1"/>
  <c r="C249" i="1"/>
  <c r="C248" i="1"/>
  <c r="C247" i="1"/>
  <c r="C246" i="1"/>
  <c r="C245" i="1"/>
  <c r="C244" i="1"/>
  <c r="H244" i="1" s="1"/>
  <c r="C243" i="1"/>
  <c r="C242" i="1"/>
  <c r="C241" i="1"/>
  <c r="C240" i="1"/>
  <c r="C239" i="1"/>
  <c r="C238" i="1"/>
  <c r="C237" i="1"/>
  <c r="C236" i="1"/>
  <c r="H236" i="1" s="1"/>
  <c r="C235" i="1"/>
  <c r="C234" i="1"/>
  <c r="C233" i="1"/>
  <c r="C232" i="1"/>
  <c r="C231" i="1"/>
  <c r="C230" i="1"/>
  <c r="C229" i="1"/>
  <c r="C228" i="1"/>
  <c r="H228" i="1" s="1"/>
  <c r="C227" i="1"/>
  <c r="C226" i="1"/>
  <c r="C225" i="1"/>
  <c r="C224" i="1"/>
  <c r="C223" i="1"/>
  <c r="C222" i="1"/>
  <c r="C221" i="1"/>
  <c r="C220" i="1"/>
  <c r="I220" i="1" s="1"/>
  <c r="C219" i="1"/>
  <c r="C218" i="1"/>
  <c r="C217" i="1"/>
  <c r="C216" i="1"/>
  <c r="C215" i="1"/>
  <c r="C214" i="1"/>
  <c r="C213" i="1"/>
  <c r="C212" i="1"/>
  <c r="H212" i="1" s="1"/>
  <c r="C211" i="1"/>
  <c r="C210" i="1"/>
  <c r="C209" i="1"/>
  <c r="C208" i="1"/>
  <c r="C207" i="1"/>
  <c r="C206" i="1"/>
  <c r="C205" i="1"/>
  <c r="C204" i="1"/>
  <c r="I204" i="1" s="1"/>
  <c r="C203" i="1"/>
  <c r="C202" i="1"/>
  <c r="C201" i="1"/>
  <c r="C200" i="1"/>
  <c r="C199" i="1"/>
  <c r="C198" i="1"/>
  <c r="C197" i="1"/>
  <c r="C196" i="1"/>
  <c r="H196" i="1" s="1"/>
  <c r="C195" i="1"/>
  <c r="C194" i="1"/>
  <c r="C193" i="1"/>
  <c r="C192" i="1"/>
  <c r="C191" i="1"/>
  <c r="C190" i="1"/>
  <c r="C189" i="1"/>
  <c r="I189" i="1" s="1"/>
  <c r="C188" i="1"/>
  <c r="I188" i="1" s="1"/>
  <c r="C187" i="1"/>
  <c r="C186" i="1"/>
  <c r="C185" i="1"/>
  <c r="C184" i="1"/>
  <c r="C183" i="1"/>
  <c r="C182" i="1"/>
  <c r="C181" i="1"/>
  <c r="C180" i="1"/>
  <c r="H180" i="1" s="1"/>
  <c r="C179" i="1"/>
  <c r="C178" i="1"/>
  <c r="C177" i="1"/>
  <c r="C176" i="1"/>
  <c r="C175" i="1"/>
  <c r="C174" i="1"/>
  <c r="C173" i="1"/>
  <c r="I173" i="1" s="1"/>
  <c r="C172" i="1"/>
  <c r="I172" i="1" s="1"/>
  <c r="C171" i="1"/>
  <c r="C170" i="1"/>
  <c r="C169" i="1"/>
  <c r="C168" i="1"/>
  <c r="C167" i="1"/>
  <c r="C166" i="1"/>
  <c r="C165" i="1"/>
  <c r="C164" i="1"/>
  <c r="H164" i="1" s="1"/>
  <c r="C163" i="1"/>
  <c r="C162" i="1"/>
  <c r="C161" i="1"/>
  <c r="C160" i="1"/>
  <c r="C159" i="1"/>
  <c r="C158" i="1"/>
  <c r="C157" i="1"/>
  <c r="C156" i="1"/>
  <c r="H156" i="1" s="1"/>
  <c r="C155" i="1"/>
  <c r="C154" i="1"/>
  <c r="C153" i="1"/>
  <c r="C152" i="1"/>
  <c r="C151" i="1"/>
  <c r="C150" i="1"/>
  <c r="C149" i="1"/>
  <c r="C148" i="1"/>
  <c r="I148" i="1" s="1"/>
  <c r="C147" i="1"/>
  <c r="C146" i="1"/>
  <c r="C145" i="1"/>
  <c r="C144" i="1"/>
  <c r="C143" i="1"/>
  <c r="C142" i="1"/>
  <c r="C141" i="1"/>
  <c r="C140" i="1"/>
  <c r="H140" i="1" s="1"/>
  <c r="C139" i="1"/>
  <c r="C138" i="1"/>
  <c r="C137" i="1"/>
  <c r="C136" i="1"/>
  <c r="C135" i="1"/>
  <c r="C134" i="1"/>
  <c r="C133" i="1"/>
  <c r="I133" i="1" s="1"/>
  <c r="C132" i="1"/>
  <c r="I132" i="1" s="1"/>
  <c r="C131" i="1"/>
  <c r="C130" i="1"/>
  <c r="C129" i="1"/>
  <c r="C128" i="1"/>
  <c r="C127" i="1"/>
  <c r="C126" i="1"/>
  <c r="C125" i="1"/>
  <c r="C124" i="1"/>
  <c r="H124" i="1" s="1"/>
  <c r="C123" i="1"/>
  <c r="C122" i="1"/>
  <c r="C121" i="1"/>
  <c r="C120" i="1"/>
  <c r="C119" i="1"/>
  <c r="C118" i="1"/>
  <c r="C117" i="1"/>
  <c r="I117" i="1" s="1"/>
  <c r="C116" i="1"/>
  <c r="I116" i="1" s="1"/>
  <c r="C115" i="1"/>
  <c r="C114" i="1"/>
  <c r="C113" i="1"/>
  <c r="C112" i="1"/>
  <c r="C111" i="1"/>
  <c r="C110" i="1"/>
  <c r="C109" i="1"/>
  <c r="C108" i="1"/>
  <c r="H108" i="1" s="1"/>
  <c r="C107" i="1"/>
  <c r="C106" i="1"/>
  <c r="C105" i="1"/>
  <c r="C104" i="1"/>
  <c r="C103" i="1"/>
  <c r="C102" i="1"/>
  <c r="C101" i="1"/>
  <c r="C100" i="1"/>
  <c r="H100" i="1" s="1"/>
  <c r="C99" i="1"/>
  <c r="C98" i="1"/>
  <c r="C97" i="1"/>
  <c r="C96" i="1"/>
  <c r="C95" i="1"/>
  <c r="C94" i="1"/>
  <c r="C93" i="1"/>
  <c r="C92" i="1"/>
  <c r="H92" i="1" s="1"/>
  <c r="C91" i="1"/>
  <c r="C90" i="1"/>
  <c r="C89" i="1"/>
  <c r="C88" i="1"/>
  <c r="C87" i="1"/>
  <c r="C86" i="1"/>
  <c r="C85" i="1"/>
  <c r="C84" i="1"/>
  <c r="H84" i="1" s="1"/>
  <c r="C83" i="1"/>
  <c r="C82" i="1"/>
  <c r="C81" i="1"/>
  <c r="C80" i="1"/>
  <c r="C79" i="1"/>
  <c r="C78" i="1"/>
  <c r="C77" i="1"/>
  <c r="C76" i="1"/>
  <c r="H76" i="1" s="1"/>
  <c r="C75" i="1"/>
  <c r="C74" i="1"/>
  <c r="C73" i="1"/>
  <c r="C72" i="1"/>
  <c r="C71" i="1"/>
  <c r="C70" i="1"/>
  <c r="C69" i="1"/>
  <c r="C68" i="1"/>
  <c r="I68" i="1" s="1"/>
  <c r="C67" i="1"/>
  <c r="C66" i="1"/>
  <c r="C65" i="1"/>
  <c r="C64" i="1"/>
  <c r="C63" i="1"/>
  <c r="C62" i="1"/>
  <c r="C61" i="1"/>
  <c r="C60" i="1"/>
  <c r="H60" i="1" s="1"/>
  <c r="C59" i="1"/>
  <c r="C58" i="1"/>
  <c r="C57" i="1"/>
  <c r="C56" i="1"/>
  <c r="C55" i="1"/>
  <c r="C54" i="1"/>
  <c r="C53" i="1"/>
  <c r="C52" i="1"/>
  <c r="H52" i="1" s="1"/>
  <c r="C51" i="1"/>
  <c r="C50" i="1"/>
  <c r="C49" i="1"/>
  <c r="C48" i="1"/>
  <c r="C47" i="1"/>
  <c r="C46" i="1"/>
  <c r="C45" i="1"/>
  <c r="C44" i="1"/>
  <c r="H44" i="1" s="1"/>
  <c r="C43" i="1"/>
  <c r="C42" i="1"/>
  <c r="C41" i="1"/>
  <c r="C40" i="1"/>
  <c r="C39" i="1"/>
  <c r="C38" i="1"/>
  <c r="C37" i="1"/>
  <c r="C36" i="1"/>
  <c r="H36" i="1" s="1"/>
  <c r="C35" i="1"/>
  <c r="C34" i="1"/>
  <c r="C33" i="1"/>
  <c r="C32" i="1"/>
  <c r="C31" i="1"/>
  <c r="C30" i="1"/>
  <c r="C29" i="1"/>
  <c r="H29" i="1" s="1"/>
  <c r="C28" i="1"/>
  <c r="H28" i="1" s="1"/>
  <c r="C27" i="1"/>
  <c r="C26" i="1"/>
  <c r="C25" i="1"/>
  <c r="C24" i="1"/>
  <c r="C23" i="1"/>
  <c r="C22" i="1"/>
  <c r="C21" i="1"/>
  <c r="H21" i="1" s="1"/>
  <c r="C20" i="1"/>
  <c r="H20" i="1" s="1"/>
  <c r="C19" i="1"/>
  <c r="C18" i="1"/>
  <c r="C17" i="1"/>
  <c r="C16" i="1"/>
  <c r="C15" i="1"/>
  <c r="C14" i="1"/>
  <c r="C13" i="1"/>
  <c r="H13" i="1" s="1"/>
  <c r="C12" i="1"/>
  <c r="H12" i="1" s="1"/>
  <c r="C11" i="1"/>
  <c r="C10" i="1"/>
  <c r="C9" i="1"/>
  <c r="C8" i="1"/>
  <c r="C7" i="1"/>
  <c r="C6" i="1"/>
  <c r="C5" i="1"/>
  <c r="H5" i="1" s="1"/>
  <c r="C4" i="1"/>
  <c r="H4" i="1" s="1"/>
  <c r="C3" i="1"/>
  <c r="C2" i="1"/>
  <c r="H96" i="1" l="1"/>
  <c r="H6" i="1"/>
  <c r="H22" i="1"/>
  <c r="H38" i="1"/>
  <c r="H54" i="1"/>
  <c r="H78" i="1"/>
  <c r="H94" i="1"/>
  <c r="H110" i="1"/>
  <c r="H142" i="1"/>
  <c r="H166" i="1"/>
  <c r="H182" i="1"/>
  <c r="H198" i="1"/>
  <c r="H214" i="1"/>
  <c r="H222" i="1"/>
  <c r="H230" i="1"/>
  <c r="H238" i="1"/>
  <c r="H246" i="1"/>
  <c r="H262" i="1"/>
  <c r="H270" i="1"/>
  <c r="H278" i="1"/>
  <c r="H286" i="1"/>
  <c r="H294" i="1"/>
  <c r="H302" i="1"/>
  <c r="H310" i="1"/>
  <c r="H318" i="1"/>
  <c r="H326" i="1"/>
  <c r="H342" i="1"/>
  <c r="H350" i="1"/>
  <c r="H358" i="1"/>
  <c r="H366" i="1"/>
  <c r="H374" i="1"/>
  <c r="H382" i="1"/>
  <c r="H390" i="1"/>
  <c r="H398" i="1"/>
  <c r="H406" i="1"/>
  <c r="H414" i="1"/>
  <c r="H422" i="1"/>
  <c r="H430" i="1"/>
  <c r="H438" i="1"/>
  <c r="H446" i="1"/>
  <c r="H454" i="1"/>
  <c r="H462" i="1"/>
  <c r="H470" i="1"/>
  <c r="H486" i="1"/>
  <c r="H494" i="1"/>
  <c r="H502" i="1"/>
  <c r="H518" i="1"/>
  <c r="H542" i="1"/>
  <c r="H550" i="1"/>
  <c r="H558" i="1"/>
  <c r="H566" i="1"/>
  <c r="H574" i="1"/>
  <c r="H582" i="1"/>
  <c r="H590" i="1"/>
  <c r="H598" i="1"/>
  <c r="H606" i="1"/>
  <c r="H614" i="1"/>
  <c r="H622" i="1"/>
  <c r="H630" i="1"/>
  <c r="H638" i="1"/>
  <c r="H646" i="1"/>
  <c r="H654" i="1"/>
  <c r="H662" i="1"/>
  <c r="H670" i="1"/>
  <c r="H678" i="1"/>
  <c r="H686" i="1"/>
  <c r="H702" i="1"/>
  <c r="H710" i="1"/>
  <c r="H718" i="1"/>
  <c r="H726" i="1"/>
  <c r="H734" i="1"/>
  <c r="H742" i="1"/>
  <c r="H750" i="1"/>
  <c r="H758" i="1"/>
  <c r="H14" i="1"/>
  <c r="H30" i="1"/>
  <c r="H46" i="1"/>
  <c r="H62" i="1"/>
  <c r="H86" i="1"/>
  <c r="H102" i="1"/>
  <c r="H126" i="1"/>
  <c r="H158" i="1"/>
  <c r="H8" i="1"/>
  <c r="H16" i="1"/>
  <c r="H24" i="1"/>
  <c r="H32" i="1"/>
  <c r="I40" i="1"/>
  <c r="H48" i="1"/>
  <c r="H56" i="1"/>
  <c r="H64" i="1"/>
  <c r="H72" i="1"/>
  <c r="H80" i="1"/>
  <c r="H88" i="1"/>
  <c r="H104" i="1"/>
  <c r="H112" i="1"/>
  <c r="I120" i="1"/>
  <c r="H128" i="1"/>
  <c r="H136" i="1"/>
  <c r="I144" i="1"/>
  <c r="H152" i="1"/>
  <c r="I160" i="1"/>
  <c r="H168" i="1"/>
  <c r="I176" i="1"/>
  <c r="H184" i="1"/>
  <c r="I192" i="1"/>
  <c r="H200" i="1"/>
  <c r="I208" i="1"/>
  <c r="H216" i="1"/>
  <c r="H224" i="1"/>
  <c r="H232" i="1"/>
  <c r="H240" i="1"/>
  <c r="I248" i="1"/>
  <c r="H256" i="1"/>
  <c r="H264" i="1"/>
  <c r="H272" i="1"/>
  <c r="H280" i="1"/>
  <c r="H288" i="1"/>
  <c r="H296" i="1"/>
  <c r="H304" i="1"/>
  <c r="H312" i="1"/>
  <c r="H320" i="1"/>
  <c r="H328" i="1"/>
  <c r="H344" i="1"/>
  <c r="H352" i="1"/>
  <c r="H360" i="1"/>
  <c r="H368" i="1"/>
  <c r="H376" i="1"/>
  <c r="H384" i="1"/>
  <c r="H392" i="1"/>
  <c r="H400" i="1"/>
  <c r="H408" i="1"/>
  <c r="H416" i="1"/>
  <c r="H424" i="1"/>
  <c r="H432" i="1"/>
  <c r="H440" i="1"/>
  <c r="H448" i="1"/>
  <c r="H456" i="1"/>
  <c r="H464" i="1"/>
  <c r="H472" i="1"/>
  <c r="H480" i="1"/>
  <c r="H488" i="1"/>
  <c r="H512" i="1"/>
  <c r="H520" i="1"/>
  <c r="H528" i="1"/>
  <c r="H536" i="1"/>
  <c r="H544" i="1"/>
  <c r="H552" i="1"/>
  <c r="H560" i="1"/>
  <c r="H568" i="1"/>
  <c r="H576" i="1"/>
  <c r="H584" i="1"/>
  <c r="H592" i="1"/>
  <c r="H600" i="1"/>
  <c r="H608" i="1"/>
  <c r="H616" i="1"/>
  <c r="H624" i="1"/>
  <c r="H632" i="1"/>
  <c r="H640" i="1"/>
  <c r="H648" i="1"/>
  <c r="H656" i="1"/>
  <c r="H664" i="1"/>
  <c r="H680" i="1"/>
  <c r="H688" i="1"/>
  <c r="H696" i="1"/>
  <c r="H712" i="1"/>
  <c r="H720" i="1"/>
  <c r="H736" i="1"/>
  <c r="H744" i="1"/>
  <c r="H752" i="1"/>
  <c r="H760" i="1"/>
  <c r="H276" i="1"/>
  <c r="I276" i="1"/>
  <c r="H3" i="1"/>
  <c r="H11" i="1"/>
  <c r="H19" i="1"/>
  <c r="H27" i="1"/>
  <c r="H35" i="1"/>
  <c r="H43" i="1"/>
  <c r="H51" i="1"/>
  <c r="H59" i="1"/>
  <c r="H67" i="1"/>
  <c r="H9" i="1"/>
  <c r="H17" i="1"/>
  <c r="H25" i="1"/>
  <c r="H33" i="1"/>
  <c r="H41" i="1"/>
  <c r="H49" i="1"/>
  <c r="H57" i="1"/>
  <c r="H65" i="1"/>
  <c r="H73" i="1"/>
  <c r="H81" i="1"/>
  <c r="H89" i="1"/>
  <c r="H97" i="1"/>
  <c r="H105" i="1"/>
  <c r="H113" i="1"/>
  <c r="H121" i="1"/>
  <c r="H129" i="1"/>
  <c r="H137" i="1"/>
  <c r="H145" i="1"/>
  <c r="H153" i="1"/>
  <c r="H161" i="1"/>
  <c r="H169" i="1"/>
  <c r="H177" i="1"/>
  <c r="H185" i="1"/>
  <c r="H193" i="1"/>
  <c r="H201" i="1"/>
  <c r="H209" i="1"/>
  <c r="H217" i="1"/>
  <c r="H225" i="1"/>
  <c r="H233" i="1"/>
  <c r="H241" i="1"/>
  <c r="H249" i="1"/>
  <c r="H257" i="1"/>
  <c r="H265" i="1"/>
  <c r="H273" i="1"/>
  <c r="I281" i="1"/>
  <c r="H289" i="1"/>
  <c r="H297" i="1"/>
  <c r="H305" i="1"/>
  <c r="H313" i="1"/>
  <c r="H321" i="1"/>
  <c r="H329" i="1"/>
  <c r="H337" i="1"/>
  <c r="H345" i="1"/>
  <c r="H353" i="1"/>
  <c r="H361" i="1"/>
  <c r="H369" i="1"/>
  <c r="H377" i="1"/>
  <c r="H385" i="1"/>
  <c r="H393" i="1"/>
  <c r="H401" i="1"/>
  <c r="H409" i="1"/>
  <c r="H417" i="1"/>
  <c r="H425" i="1"/>
  <c r="H75" i="1"/>
  <c r="H83" i="1"/>
  <c r="H91" i="1"/>
  <c r="H99" i="1"/>
  <c r="H107" i="1"/>
  <c r="H115" i="1"/>
  <c r="H123" i="1"/>
  <c r="H131" i="1"/>
  <c r="H139" i="1"/>
  <c r="H147" i="1"/>
  <c r="H155" i="1"/>
  <c r="H163" i="1"/>
  <c r="H171" i="1"/>
  <c r="H179" i="1"/>
  <c r="H187" i="1"/>
  <c r="H195" i="1"/>
  <c r="H203" i="1"/>
  <c r="H211" i="1"/>
  <c r="H219" i="1"/>
  <c r="H227" i="1"/>
  <c r="H235" i="1"/>
  <c r="H243" i="1"/>
  <c r="H251" i="1"/>
  <c r="H259" i="1"/>
  <c r="H267" i="1"/>
  <c r="H283" i="1"/>
  <c r="H291" i="1"/>
  <c r="H299" i="1"/>
  <c r="I307" i="1"/>
  <c r="H315" i="1"/>
  <c r="H323" i="1"/>
  <c r="H331" i="1"/>
  <c r="H339" i="1"/>
  <c r="H347" i="1"/>
  <c r="H355" i="1"/>
  <c r="H363" i="1"/>
  <c r="H371" i="1"/>
  <c r="H379" i="1"/>
  <c r="H387" i="1"/>
  <c r="H395" i="1"/>
  <c r="H403" i="1"/>
  <c r="H411" i="1"/>
  <c r="H419" i="1"/>
  <c r="H427" i="1"/>
  <c r="H435" i="1"/>
  <c r="H443" i="1"/>
  <c r="H451" i="1"/>
  <c r="H459" i="1"/>
  <c r="H483" i="1"/>
  <c r="H491" i="1"/>
  <c r="H499" i="1"/>
  <c r="H507" i="1"/>
  <c r="H515" i="1"/>
  <c r="H523" i="1"/>
  <c r="H531" i="1"/>
  <c r="H539" i="1"/>
  <c r="H547" i="1"/>
  <c r="H555" i="1"/>
  <c r="H563" i="1"/>
  <c r="H571" i="1"/>
  <c r="H579" i="1"/>
  <c r="H587" i="1"/>
  <c r="H595" i="1"/>
  <c r="H603" i="1"/>
  <c r="H611" i="1"/>
  <c r="H619" i="1"/>
  <c r="H627" i="1"/>
  <c r="H635" i="1"/>
  <c r="H643" i="1"/>
  <c r="H651" i="1"/>
  <c r="H659" i="1"/>
  <c r="H667" i="1"/>
  <c r="H675" i="1"/>
  <c r="H691" i="1"/>
  <c r="H699" i="1"/>
  <c r="H707" i="1"/>
  <c r="H715" i="1"/>
  <c r="H723" i="1"/>
  <c r="H739" i="1"/>
  <c r="H747" i="1"/>
  <c r="H755" i="1"/>
  <c r="H763" i="1"/>
  <c r="H441" i="1"/>
  <c r="H449" i="1"/>
  <c r="H465" i="1"/>
  <c r="H473" i="1"/>
  <c r="H489" i="1"/>
  <c r="H513" i="1"/>
  <c r="H521" i="1"/>
  <c r="H529" i="1"/>
  <c r="H537" i="1"/>
  <c r="H545" i="1"/>
  <c r="H553" i="1"/>
  <c r="H561" i="1"/>
  <c r="H569" i="1"/>
  <c r="H577" i="1"/>
  <c r="H585" i="1"/>
  <c r="H593" i="1"/>
  <c r="H601" i="1"/>
  <c r="H609" i="1"/>
  <c r="H617" i="1"/>
  <c r="H625" i="1"/>
  <c r="H633" i="1"/>
  <c r="H641" i="1"/>
  <c r="H649" i="1"/>
  <c r="H657" i="1"/>
  <c r="H665" i="1"/>
  <c r="I681" i="1"/>
  <c r="H689" i="1"/>
  <c r="H697" i="1"/>
  <c r="H713" i="1"/>
  <c r="H721" i="1"/>
  <c r="H737" i="1"/>
  <c r="H745" i="1"/>
  <c r="H753" i="1"/>
  <c r="H761" i="1"/>
  <c r="H433" i="1"/>
  <c r="H457" i="1"/>
  <c r="H2" i="1"/>
  <c r="H10" i="1"/>
  <c r="H18" i="1"/>
  <c r="H26" i="1"/>
  <c r="H34" i="1"/>
  <c r="H50" i="1"/>
  <c r="H58" i="1"/>
  <c r="H66" i="1"/>
  <c r="H74" i="1"/>
  <c r="H82" i="1"/>
  <c r="H90" i="1"/>
  <c r="H98" i="1"/>
  <c r="H106" i="1"/>
  <c r="H122" i="1"/>
  <c r="H138" i="1"/>
  <c r="H154" i="1"/>
  <c r="H170" i="1"/>
  <c r="H186" i="1"/>
  <c r="H194" i="1"/>
  <c r="H210" i="1"/>
  <c r="H234" i="1"/>
  <c r="H242" i="1"/>
  <c r="H258" i="1"/>
  <c r="H266" i="1"/>
  <c r="H274" i="1"/>
  <c r="H290" i="1"/>
  <c r="H298" i="1"/>
  <c r="H306" i="1"/>
  <c r="H314" i="1"/>
  <c r="H322" i="1"/>
  <c r="H330" i="1"/>
  <c r="H338" i="1"/>
  <c r="H346" i="1"/>
  <c r="H354" i="1"/>
  <c r="H362" i="1"/>
  <c r="H370" i="1"/>
  <c r="H378" i="1"/>
  <c r="H386" i="1"/>
  <c r="H394" i="1"/>
  <c r="H402" i="1"/>
  <c r="H410" i="1"/>
  <c r="H418" i="1"/>
  <c r="H426" i="1"/>
  <c r="H434" i="1"/>
  <c r="H442" i="1"/>
  <c r="H450" i="1"/>
  <c r="H458" i="1"/>
  <c r="H482" i="1"/>
  <c r="H490" i="1"/>
  <c r="H514" i="1"/>
  <c r="H522" i="1"/>
  <c r="H530" i="1"/>
  <c r="H538" i="1"/>
  <c r="H546" i="1"/>
  <c r="H554" i="1"/>
  <c r="H562" i="1"/>
  <c r="H570" i="1"/>
  <c r="H578" i="1"/>
  <c r="H586" i="1"/>
  <c r="H594" i="1"/>
  <c r="H602" i="1"/>
  <c r="H610" i="1"/>
  <c r="H618" i="1"/>
  <c r="H626" i="1"/>
  <c r="H634" i="1"/>
  <c r="H642" i="1"/>
  <c r="H650" i="1"/>
  <c r="H658" i="1"/>
  <c r="H666" i="1"/>
  <c r="H674" i="1"/>
  <c r="H690" i="1"/>
  <c r="H698" i="1"/>
  <c r="H706" i="1"/>
  <c r="H714" i="1"/>
  <c r="H722" i="1"/>
  <c r="H738" i="1"/>
  <c r="H746" i="1"/>
  <c r="H754" i="1"/>
  <c r="H762" i="1"/>
  <c r="H208" i="1"/>
  <c r="H248" i="1"/>
  <c r="I532" i="1"/>
  <c r="H116" i="1"/>
  <c r="H144" i="1"/>
  <c r="H7" i="1"/>
  <c r="H15" i="1"/>
  <c r="H23" i="1"/>
  <c r="H31" i="1"/>
  <c r="H39" i="1"/>
  <c r="H47" i="1"/>
  <c r="H55" i="1"/>
  <c r="H63" i="1"/>
  <c r="H71" i="1"/>
  <c r="H79" i="1"/>
  <c r="H87" i="1"/>
  <c r="H95" i="1"/>
  <c r="H103" i="1"/>
  <c r="H111" i="1"/>
  <c r="H119" i="1"/>
  <c r="H135" i="1"/>
  <c r="H159" i="1"/>
  <c r="H167" i="1"/>
  <c r="H175" i="1"/>
  <c r="H191" i="1"/>
  <c r="H199" i="1"/>
  <c r="H207" i="1"/>
  <c r="H223" i="1"/>
  <c r="H231" i="1"/>
  <c r="H239" i="1"/>
  <c r="H255" i="1"/>
  <c r="H263" i="1"/>
  <c r="H271" i="1"/>
  <c r="H287" i="1"/>
  <c r="H295" i="1"/>
  <c r="H303" i="1"/>
  <c r="H319" i="1"/>
  <c r="H327" i="1"/>
  <c r="H343" i="1"/>
  <c r="H351" i="1"/>
  <c r="H359" i="1"/>
  <c r="H367" i="1"/>
  <c r="H383" i="1"/>
  <c r="H391" i="1"/>
  <c r="H399" i="1"/>
  <c r="H415" i="1"/>
  <c r="H423" i="1"/>
  <c r="H431" i="1"/>
  <c r="H447" i="1"/>
  <c r="H455" i="1"/>
  <c r="H463" i="1"/>
  <c r="H487" i="1"/>
  <c r="H511" i="1"/>
  <c r="H519" i="1"/>
  <c r="H543" i="1"/>
  <c r="H551" i="1"/>
  <c r="H559" i="1"/>
  <c r="H575" i="1"/>
  <c r="H583" i="1"/>
  <c r="H591" i="1"/>
  <c r="H599" i="1"/>
  <c r="H607" i="1"/>
  <c r="H615" i="1"/>
  <c r="H623" i="1"/>
  <c r="H639" i="1"/>
  <c r="H647" i="1"/>
  <c r="H655" i="1"/>
  <c r="H679" i="1"/>
  <c r="H687" i="1"/>
  <c r="H711" i="1"/>
  <c r="H719" i="1"/>
  <c r="H735" i="1"/>
  <c r="H743" i="1"/>
  <c r="H751" i="1"/>
  <c r="I69" i="1"/>
  <c r="I221" i="1"/>
  <c r="H285" i="1"/>
  <c r="H172" i="1"/>
  <c r="I228" i="1"/>
  <c r="H335" i="1"/>
  <c r="I335" i="1"/>
  <c r="H336" i="1"/>
  <c r="I336" i="1"/>
  <c r="I496" i="1"/>
  <c r="H496" i="1"/>
  <c r="I504" i="1"/>
  <c r="H504" i="1"/>
  <c r="I672" i="1"/>
  <c r="H672" i="1"/>
  <c r="I704" i="1"/>
  <c r="H704" i="1"/>
  <c r="I728" i="1"/>
  <c r="H728" i="1"/>
  <c r="I131" i="1"/>
  <c r="I159" i="1"/>
  <c r="I249" i="1"/>
  <c r="I118" i="1"/>
  <c r="H118" i="1"/>
  <c r="I334" i="1"/>
  <c r="H334" i="1"/>
  <c r="G439" i="1"/>
  <c r="H439" i="1"/>
  <c r="H671" i="1"/>
  <c r="I671" i="1"/>
  <c r="H703" i="1"/>
  <c r="I703" i="1"/>
  <c r="G727" i="1"/>
  <c r="H727" i="1"/>
  <c r="H481" i="1"/>
  <c r="I481" i="1"/>
  <c r="I497" i="1"/>
  <c r="H497" i="1"/>
  <c r="I505" i="1"/>
  <c r="H505" i="1"/>
  <c r="I673" i="1"/>
  <c r="H673" i="1"/>
  <c r="I705" i="1"/>
  <c r="H705" i="1"/>
  <c r="I729" i="1"/>
  <c r="H729" i="1"/>
  <c r="H132" i="1"/>
  <c r="I145" i="1"/>
  <c r="H160" i="1"/>
  <c r="H188" i="1"/>
  <c r="I201" i="1"/>
  <c r="H307" i="1"/>
  <c r="I480" i="1"/>
  <c r="G127" i="1"/>
  <c r="H127" i="1"/>
  <c r="G407" i="1"/>
  <c r="H407" i="1"/>
  <c r="H527" i="1"/>
  <c r="I527" i="1"/>
  <c r="G567" i="1"/>
  <c r="H567" i="1"/>
  <c r="G631" i="1"/>
  <c r="H631" i="1"/>
  <c r="G663" i="1"/>
  <c r="H663" i="1"/>
  <c r="G759" i="1"/>
  <c r="H759" i="1"/>
  <c r="I42" i="1"/>
  <c r="H42" i="1"/>
  <c r="I114" i="1"/>
  <c r="H114" i="1"/>
  <c r="I130" i="1"/>
  <c r="H130" i="1"/>
  <c r="I146" i="1"/>
  <c r="H146" i="1"/>
  <c r="I162" i="1"/>
  <c r="H162" i="1"/>
  <c r="I178" i="1"/>
  <c r="H178" i="1"/>
  <c r="I202" i="1"/>
  <c r="H202" i="1"/>
  <c r="I218" i="1"/>
  <c r="H218" i="1"/>
  <c r="I226" i="1"/>
  <c r="H226" i="1"/>
  <c r="I250" i="1"/>
  <c r="H250" i="1"/>
  <c r="H282" i="1"/>
  <c r="I282" i="1"/>
  <c r="I466" i="1"/>
  <c r="H466" i="1"/>
  <c r="I474" i="1"/>
  <c r="H474" i="1"/>
  <c r="I498" i="1"/>
  <c r="H498" i="1"/>
  <c r="I506" i="1"/>
  <c r="H506" i="1"/>
  <c r="I682" i="1"/>
  <c r="H682" i="1"/>
  <c r="I730" i="1"/>
  <c r="H730" i="1"/>
  <c r="I119" i="1"/>
  <c r="I147" i="1"/>
  <c r="I175" i="1"/>
  <c r="I203" i="1"/>
  <c r="I280" i="1"/>
  <c r="I70" i="1"/>
  <c r="H70" i="1"/>
  <c r="I134" i="1"/>
  <c r="H134" i="1"/>
  <c r="I174" i="1"/>
  <c r="H174" i="1"/>
  <c r="I206" i="1"/>
  <c r="H206" i="1"/>
  <c r="G151" i="1"/>
  <c r="H151" i="1"/>
  <c r="G375" i="1"/>
  <c r="H375" i="1"/>
  <c r="I467" i="1"/>
  <c r="H467" i="1"/>
  <c r="I475" i="1"/>
  <c r="H475" i="1"/>
  <c r="H683" i="1"/>
  <c r="I683" i="1"/>
  <c r="I731" i="1"/>
  <c r="H731" i="1"/>
  <c r="H40" i="1"/>
  <c r="H120" i="1"/>
  <c r="H148" i="1"/>
  <c r="I161" i="1"/>
  <c r="H176" i="1"/>
  <c r="H204" i="1"/>
  <c r="I217" i="1"/>
  <c r="H281" i="1"/>
  <c r="I468" i="1"/>
  <c r="I507" i="1"/>
  <c r="I150" i="1"/>
  <c r="H150" i="1"/>
  <c r="I190" i="1"/>
  <c r="H190" i="1"/>
  <c r="I254" i="1"/>
  <c r="H254" i="1"/>
  <c r="G183" i="1"/>
  <c r="H183" i="1"/>
  <c r="G215" i="1"/>
  <c r="H215" i="1"/>
  <c r="G247" i="1"/>
  <c r="H247" i="1"/>
  <c r="G311" i="1"/>
  <c r="H311" i="1"/>
  <c r="G471" i="1"/>
  <c r="H471" i="1"/>
  <c r="H495" i="1"/>
  <c r="I495" i="1"/>
  <c r="G535" i="1"/>
  <c r="H535" i="1"/>
  <c r="I535" i="1"/>
  <c r="G695" i="1"/>
  <c r="H695" i="1"/>
  <c r="I695" i="1"/>
  <c r="H476" i="1"/>
  <c r="I476" i="1"/>
  <c r="I524" i="1"/>
  <c r="H524" i="1"/>
  <c r="I67" i="1"/>
  <c r="I163" i="1"/>
  <c r="I191" i="1"/>
  <c r="I219" i="1"/>
  <c r="I508" i="1"/>
  <c r="G143" i="1"/>
  <c r="H143" i="1"/>
  <c r="G279" i="1"/>
  <c r="H279" i="1"/>
  <c r="I479" i="1"/>
  <c r="H479" i="1"/>
  <c r="G503" i="1"/>
  <c r="H503" i="1"/>
  <c r="I503" i="1"/>
  <c r="I275" i="1"/>
  <c r="H275" i="1"/>
  <c r="H308" i="1"/>
  <c r="I308" i="1"/>
  <c r="H37" i="1"/>
  <c r="H45" i="1"/>
  <c r="H53" i="1"/>
  <c r="H61" i="1"/>
  <c r="H69" i="1"/>
  <c r="H77" i="1"/>
  <c r="H85" i="1"/>
  <c r="H93" i="1"/>
  <c r="H101" i="1"/>
  <c r="H109" i="1"/>
  <c r="H117" i="1"/>
  <c r="H125" i="1"/>
  <c r="H133" i="1"/>
  <c r="H141" i="1"/>
  <c r="H149" i="1"/>
  <c r="H157" i="1"/>
  <c r="H165" i="1"/>
  <c r="H173" i="1"/>
  <c r="H181" i="1"/>
  <c r="H189" i="1"/>
  <c r="H197" i="1"/>
  <c r="H205" i="1"/>
  <c r="H213" i="1"/>
  <c r="H221" i="1"/>
  <c r="H229" i="1"/>
  <c r="H237" i="1"/>
  <c r="H245" i="1"/>
  <c r="H253" i="1"/>
  <c r="H261" i="1"/>
  <c r="H269" i="1"/>
  <c r="I277" i="1"/>
  <c r="H277" i="1"/>
  <c r="I309" i="1"/>
  <c r="H325" i="1"/>
  <c r="H333" i="1"/>
  <c r="H341" i="1"/>
  <c r="H349" i="1"/>
  <c r="H365" i="1"/>
  <c r="H373" i="1"/>
  <c r="H381" i="1"/>
  <c r="H397" i="1"/>
  <c r="H405" i="1"/>
  <c r="H413" i="1"/>
  <c r="H429" i="1"/>
  <c r="H437" i="1"/>
  <c r="H445" i="1"/>
  <c r="H453" i="1"/>
  <c r="H461" i="1"/>
  <c r="H469" i="1"/>
  <c r="I469" i="1"/>
  <c r="H477" i="1"/>
  <c r="H485" i="1"/>
  <c r="H493" i="1"/>
  <c r="H501" i="1"/>
  <c r="I509" i="1"/>
  <c r="H509" i="1"/>
  <c r="H517" i="1"/>
  <c r="H525" i="1"/>
  <c r="I525" i="1"/>
  <c r="I533" i="1"/>
  <c r="H533" i="1"/>
  <c r="H541" i="1"/>
  <c r="H549" i="1"/>
  <c r="H557" i="1"/>
  <c r="H565" i="1"/>
  <c r="H573" i="1"/>
  <c r="H581" i="1"/>
  <c r="H589" i="1"/>
  <c r="H597" i="1"/>
  <c r="H605" i="1"/>
  <c r="H613" i="1"/>
  <c r="H621" i="1"/>
  <c r="H629" i="1"/>
  <c r="H637" i="1"/>
  <c r="H645" i="1"/>
  <c r="H653" i="1"/>
  <c r="H661" i="1"/>
  <c r="H669" i="1"/>
  <c r="H677" i="1"/>
  <c r="H685" i="1"/>
  <c r="I693" i="1"/>
  <c r="H693" i="1"/>
  <c r="H701" i="1"/>
  <c r="H717" i="1"/>
  <c r="H725" i="1"/>
  <c r="H733" i="1"/>
  <c r="H741" i="1"/>
  <c r="H749" i="1"/>
  <c r="H757" i="1"/>
  <c r="I41" i="1"/>
  <c r="H68" i="1"/>
  <c r="I121" i="1"/>
  <c r="I149" i="1"/>
  <c r="I177" i="1"/>
  <c r="H192" i="1"/>
  <c r="I205" i="1"/>
  <c r="H220" i="1"/>
  <c r="I227" i="1"/>
  <c r="I255" i="1"/>
  <c r="I478" i="1"/>
  <c r="H478" i="1"/>
  <c r="I510" i="1"/>
  <c r="H510" i="1"/>
  <c r="H526" i="1"/>
  <c r="I526" i="1"/>
  <c r="I534" i="1"/>
  <c r="H534" i="1"/>
  <c r="I694" i="1"/>
  <c r="H694" i="1"/>
  <c r="I43" i="1"/>
  <c r="I115" i="1"/>
  <c r="I143" i="1"/>
  <c r="I179" i="1"/>
  <c r="I207" i="1"/>
  <c r="H681" i="1"/>
  <c r="G10" i="1"/>
  <c r="G18" i="1"/>
  <c r="G26" i="1"/>
  <c r="G50" i="1"/>
  <c r="G2" i="1"/>
  <c r="G34" i="1"/>
  <c r="G42" i="1"/>
  <c r="G66" i="1"/>
  <c r="G82" i="1"/>
  <c r="G90" i="1"/>
  <c r="G106" i="1"/>
  <c r="G114" i="1"/>
  <c r="G122" i="1"/>
  <c r="G138" i="1"/>
  <c r="G146" i="1"/>
  <c r="G154" i="1"/>
  <c r="G162" i="1"/>
  <c r="G170" i="1"/>
  <c r="G178" i="1"/>
  <c r="G186" i="1"/>
  <c r="G194" i="1"/>
  <c r="G202" i="1"/>
  <c r="G210" i="1"/>
  <c r="G218" i="1"/>
  <c r="G226" i="1"/>
  <c r="G234" i="1"/>
  <c r="G242" i="1"/>
  <c r="G250" i="1"/>
  <c r="G258" i="1"/>
  <c r="G266" i="1"/>
  <c r="G274" i="1"/>
  <c r="G282" i="1"/>
  <c r="G290" i="1"/>
  <c r="G298" i="1"/>
  <c r="G306" i="1"/>
  <c r="G314" i="1"/>
  <c r="G322" i="1"/>
  <c r="G330" i="1"/>
  <c r="G338" i="1"/>
  <c r="G346" i="1"/>
  <c r="G354" i="1"/>
  <c r="G362" i="1"/>
  <c r="G370" i="1"/>
  <c r="G378" i="1"/>
  <c r="G386" i="1"/>
  <c r="G394" i="1"/>
  <c r="G402" i="1"/>
  <c r="G410" i="1"/>
  <c r="G418" i="1"/>
  <c r="G426" i="1"/>
  <c r="G434" i="1"/>
  <c r="G442" i="1"/>
  <c r="G450" i="1"/>
  <c r="G458" i="1"/>
  <c r="G466" i="1"/>
  <c r="G474" i="1"/>
  <c r="G482" i="1"/>
  <c r="G490" i="1"/>
  <c r="G498" i="1"/>
  <c r="G506" i="1"/>
  <c r="G514" i="1"/>
  <c r="G522" i="1"/>
  <c r="G530" i="1"/>
  <c r="G538" i="1"/>
  <c r="G546" i="1"/>
  <c r="G554" i="1"/>
  <c r="G562" i="1"/>
  <c r="G570" i="1"/>
  <c r="G578" i="1"/>
  <c r="G586" i="1"/>
  <c r="G594" i="1"/>
  <c r="G602" i="1"/>
  <c r="G610" i="1"/>
  <c r="G618" i="1"/>
  <c r="G626" i="1"/>
  <c r="G634" i="1"/>
  <c r="G642" i="1"/>
  <c r="G650" i="1"/>
  <c r="G658" i="1"/>
  <c r="G666" i="1"/>
  <c r="G674" i="1"/>
  <c r="G682" i="1"/>
  <c r="G690" i="1"/>
  <c r="G698" i="1"/>
  <c r="G706" i="1"/>
  <c r="G714" i="1"/>
  <c r="G722" i="1"/>
  <c r="G730" i="1"/>
  <c r="G738" i="1"/>
  <c r="G746" i="1"/>
  <c r="G754" i="1"/>
  <c r="G762" i="1"/>
  <c r="G58" i="1"/>
  <c r="G74" i="1"/>
  <c r="G98" i="1"/>
  <c r="G130" i="1"/>
  <c r="G3" i="1"/>
  <c r="G11" i="1"/>
  <c r="G19" i="1"/>
  <c r="G27" i="1"/>
  <c r="G35" i="1"/>
  <c r="G43" i="1"/>
  <c r="G51" i="1"/>
  <c r="G59" i="1"/>
  <c r="G67" i="1"/>
  <c r="G75" i="1"/>
  <c r="G83" i="1"/>
  <c r="G91" i="1"/>
  <c r="G99" i="1"/>
  <c r="G107" i="1"/>
  <c r="G115" i="1"/>
  <c r="G123" i="1"/>
  <c r="G131" i="1"/>
  <c r="G139" i="1"/>
  <c r="G147" i="1"/>
  <c r="G155" i="1"/>
  <c r="G163" i="1"/>
  <c r="G171" i="1"/>
  <c r="G179" i="1"/>
  <c r="G187" i="1"/>
  <c r="G195" i="1"/>
  <c r="G203" i="1"/>
  <c r="G8" i="1"/>
  <c r="G16" i="1"/>
  <c r="G24" i="1"/>
  <c r="G32" i="1"/>
  <c r="G40" i="1"/>
  <c r="G48" i="1"/>
  <c r="G56" i="1"/>
  <c r="G64" i="1"/>
  <c r="G72" i="1"/>
  <c r="G80" i="1"/>
  <c r="G88" i="1"/>
  <c r="G96" i="1"/>
  <c r="G211" i="1"/>
  <c r="G219" i="1"/>
  <c r="G227" i="1"/>
  <c r="G235" i="1"/>
  <c r="G243" i="1"/>
  <c r="G251" i="1"/>
  <c r="G259" i="1"/>
  <c r="G267" i="1"/>
  <c r="G275" i="1"/>
  <c r="G283" i="1"/>
  <c r="G291" i="1"/>
  <c r="G299" i="1"/>
  <c r="G307" i="1"/>
  <c r="G315" i="1"/>
  <c r="G323" i="1"/>
  <c r="G331" i="1"/>
  <c r="G339" i="1"/>
  <c r="G347" i="1"/>
  <c r="G355" i="1"/>
  <c r="G363" i="1"/>
  <c r="G371" i="1"/>
  <c r="G379" i="1"/>
  <c r="G387" i="1"/>
  <c r="G395" i="1"/>
  <c r="G403" i="1"/>
  <c r="G411" i="1"/>
  <c r="G419" i="1"/>
  <c r="G427" i="1"/>
  <c r="G435" i="1"/>
  <c r="G443" i="1"/>
  <c r="G451" i="1"/>
  <c r="G459" i="1"/>
  <c r="G467" i="1"/>
  <c r="G475" i="1"/>
  <c r="G483" i="1"/>
  <c r="G491" i="1"/>
  <c r="G499" i="1"/>
  <c r="G507" i="1"/>
  <c r="G515" i="1"/>
  <c r="G523" i="1"/>
  <c r="G531" i="1"/>
  <c r="G539" i="1"/>
  <c r="G547" i="1"/>
  <c r="G555" i="1"/>
  <c r="G563" i="1"/>
  <c r="G571" i="1"/>
  <c r="G579" i="1"/>
  <c r="G587" i="1"/>
  <c r="G595" i="1"/>
  <c r="G603" i="1"/>
  <c r="G611" i="1"/>
  <c r="G619" i="1"/>
  <c r="G627" i="1"/>
  <c r="G635" i="1"/>
  <c r="G643" i="1"/>
  <c r="G651" i="1"/>
  <c r="G659" i="1"/>
  <c r="G667" i="1"/>
  <c r="G675" i="1"/>
  <c r="G683" i="1"/>
  <c r="G691" i="1"/>
  <c r="G699" i="1"/>
  <c r="G707" i="1"/>
  <c r="G715" i="1"/>
  <c r="G723" i="1"/>
  <c r="G731" i="1"/>
  <c r="G739" i="1"/>
  <c r="G747" i="1"/>
  <c r="G755" i="1"/>
  <c r="G763" i="1"/>
  <c r="G4" i="1"/>
  <c r="G12" i="1"/>
  <c r="G20" i="1"/>
  <c r="G28" i="1"/>
  <c r="G36" i="1"/>
  <c r="G44" i="1"/>
  <c r="G52" i="1"/>
  <c r="G60" i="1"/>
  <c r="G68" i="1"/>
  <c r="G76" i="1"/>
  <c r="G84" i="1"/>
  <c r="G92" i="1"/>
  <c r="G100" i="1"/>
  <c r="G108" i="1"/>
  <c r="G116" i="1"/>
  <c r="G124" i="1"/>
  <c r="G132" i="1"/>
  <c r="G140" i="1"/>
  <c r="G148" i="1"/>
  <c r="G156" i="1"/>
  <c r="G164" i="1"/>
  <c r="G172" i="1"/>
  <c r="G180" i="1"/>
  <c r="G188" i="1"/>
  <c r="G196" i="1"/>
  <c r="G204" i="1"/>
  <c r="G212" i="1"/>
  <c r="G220" i="1"/>
  <c r="G228" i="1"/>
  <c r="G236" i="1"/>
  <c r="G244" i="1"/>
  <c r="G252" i="1"/>
  <c r="G260" i="1"/>
  <c r="G268" i="1"/>
  <c r="G276" i="1"/>
  <c r="G284" i="1"/>
  <c r="G292" i="1"/>
  <c r="G300" i="1"/>
  <c r="G308" i="1"/>
  <c r="G316" i="1"/>
  <c r="G324" i="1"/>
  <c r="G332" i="1"/>
  <c r="G340" i="1"/>
  <c r="G348" i="1"/>
  <c r="G356" i="1"/>
  <c r="G364" i="1"/>
  <c r="G372" i="1"/>
  <c r="G380" i="1"/>
  <c r="G388" i="1"/>
  <c r="G396" i="1"/>
  <c r="G404" i="1"/>
  <c r="G412" i="1"/>
  <c r="G420" i="1"/>
  <c r="G428" i="1"/>
  <c r="G436" i="1"/>
  <c r="G444" i="1"/>
  <c r="G452" i="1"/>
  <c r="G460" i="1"/>
  <c r="G468" i="1"/>
  <c r="G476" i="1"/>
  <c r="G484" i="1"/>
  <c r="G492" i="1"/>
  <c r="G500" i="1"/>
  <c r="G508" i="1"/>
  <c r="G516" i="1"/>
  <c r="G524" i="1"/>
  <c r="G532" i="1"/>
  <c r="G540" i="1"/>
  <c r="G548" i="1"/>
  <c r="G556" i="1"/>
  <c r="G564" i="1"/>
  <c r="G572" i="1"/>
  <c r="G580" i="1"/>
  <c r="G588" i="1"/>
  <c r="G596" i="1"/>
  <c r="G604" i="1"/>
  <c r="G612" i="1"/>
  <c r="G620" i="1"/>
  <c r="G628" i="1"/>
  <c r="G636" i="1"/>
  <c r="G644" i="1"/>
  <c r="G652" i="1"/>
  <c r="G660" i="1"/>
  <c r="G668" i="1"/>
  <c r="G676" i="1"/>
  <c r="G684" i="1"/>
  <c r="G692" i="1"/>
  <c r="G700" i="1"/>
  <c r="G708" i="1"/>
  <c r="G716" i="1"/>
  <c r="G724" i="1"/>
  <c r="G732" i="1"/>
  <c r="G740" i="1"/>
  <c r="G748" i="1"/>
  <c r="G756" i="1"/>
  <c r="G6" i="1"/>
  <c r="G14" i="1"/>
  <c r="G22" i="1"/>
  <c r="G30" i="1"/>
  <c r="G38" i="1"/>
  <c r="G46" i="1"/>
  <c r="G54" i="1"/>
  <c r="G62" i="1"/>
  <c r="G70" i="1"/>
  <c r="G470" i="1"/>
  <c r="G654" i="1"/>
  <c r="G78" i="1"/>
  <c r="G86" i="1"/>
  <c r="G94" i="1"/>
  <c r="G102" i="1"/>
  <c r="G110" i="1"/>
  <c r="G118" i="1"/>
  <c r="G126" i="1"/>
  <c r="G134" i="1"/>
  <c r="G142" i="1"/>
  <c r="G150" i="1"/>
  <c r="G158" i="1"/>
  <c r="G166" i="1"/>
  <c r="G174" i="1"/>
  <c r="G182" i="1"/>
  <c r="G190" i="1"/>
  <c r="G198" i="1"/>
  <c r="G206" i="1"/>
  <c r="G214" i="1"/>
  <c r="G222" i="1"/>
  <c r="G230" i="1"/>
  <c r="G238" i="1"/>
  <c r="G246" i="1"/>
  <c r="G254" i="1"/>
  <c r="G262" i="1"/>
  <c r="G270" i="1"/>
  <c r="G278" i="1"/>
  <c r="G286" i="1"/>
  <c r="G294" i="1"/>
  <c r="G302" i="1"/>
  <c r="G310" i="1"/>
  <c r="G318" i="1"/>
  <c r="G326" i="1"/>
  <c r="G334" i="1"/>
  <c r="G342" i="1"/>
  <c r="G350" i="1"/>
  <c r="G358" i="1"/>
  <c r="G366" i="1"/>
  <c r="G374" i="1"/>
  <c r="G382" i="1"/>
  <c r="G390" i="1"/>
  <c r="G398" i="1"/>
  <c r="G406" i="1"/>
  <c r="G414" i="1"/>
  <c r="G422" i="1"/>
  <c r="G430" i="1"/>
  <c r="G438" i="1"/>
  <c r="G446" i="1"/>
  <c r="G454" i="1"/>
  <c r="G462" i="1"/>
  <c r="G478" i="1"/>
  <c r="G486" i="1"/>
  <c r="G494" i="1"/>
  <c r="G502" i="1"/>
  <c r="G510" i="1"/>
  <c r="G518" i="1"/>
  <c r="G526" i="1"/>
  <c r="G534" i="1"/>
  <c r="G542" i="1"/>
  <c r="G550" i="1"/>
  <c r="G558" i="1"/>
  <c r="G566" i="1"/>
  <c r="G574" i="1"/>
  <c r="G582" i="1"/>
  <c r="G590" i="1"/>
  <c r="G598" i="1"/>
  <c r="G606" i="1"/>
  <c r="G614" i="1"/>
  <c r="G622" i="1"/>
  <c r="G630" i="1"/>
  <c r="G638" i="1"/>
  <c r="G646" i="1"/>
  <c r="G662" i="1"/>
  <c r="G670" i="1"/>
  <c r="G678" i="1"/>
  <c r="G686" i="1"/>
  <c r="G694" i="1"/>
  <c r="G702" i="1"/>
  <c r="G710" i="1"/>
  <c r="G718" i="1"/>
  <c r="G726" i="1"/>
  <c r="G734" i="1"/>
  <c r="G742" i="1"/>
  <c r="G750" i="1"/>
  <c r="G758" i="1"/>
  <c r="G9" i="1"/>
  <c r="G17" i="1"/>
  <c r="G25" i="1"/>
  <c r="G33" i="1"/>
  <c r="G41" i="1"/>
  <c r="G49" i="1"/>
  <c r="G57" i="1"/>
  <c r="G65" i="1"/>
  <c r="G73" i="1"/>
  <c r="G81" i="1"/>
  <c r="G89" i="1"/>
  <c r="G97" i="1"/>
  <c r="G105" i="1"/>
  <c r="G113" i="1"/>
  <c r="G121" i="1"/>
  <c r="G129" i="1"/>
  <c r="G137" i="1"/>
  <c r="G145" i="1"/>
  <c r="G153" i="1"/>
  <c r="G161" i="1"/>
  <c r="G169" i="1"/>
  <c r="G177" i="1"/>
  <c r="G185" i="1"/>
  <c r="G193" i="1"/>
  <c r="G201" i="1"/>
  <c r="G209" i="1"/>
  <c r="G217" i="1"/>
  <c r="G225" i="1"/>
  <c r="G233" i="1"/>
  <c r="G241" i="1"/>
  <c r="G249" i="1"/>
  <c r="G257" i="1"/>
  <c r="G265" i="1"/>
  <c r="G273" i="1"/>
  <c r="G281" i="1"/>
  <c r="G289" i="1"/>
  <c r="G297" i="1"/>
  <c r="G305" i="1"/>
  <c r="G313" i="1"/>
  <c r="G321" i="1"/>
  <c r="G329" i="1"/>
  <c r="G337" i="1"/>
  <c r="G345" i="1"/>
  <c r="G353" i="1"/>
  <c r="G361" i="1"/>
  <c r="G369" i="1"/>
  <c r="G377" i="1"/>
  <c r="G385" i="1"/>
  <c r="G393" i="1"/>
  <c r="G401" i="1"/>
  <c r="G409" i="1"/>
  <c r="G417" i="1"/>
  <c r="G425" i="1"/>
  <c r="G433" i="1"/>
  <c r="G441" i="1"/>
  <c r="G449" i="1"/>
  <c r="G457" i="1"/>
  <c r="G465" i="1"/>
  <c r="G473" i="1"/>
  <c r="G481" i="1"/>
  <c r="G489" i="1"/>
  <c r="G497" i="1"/>
  <c r="G505" i="1"/>
  <c r="G513" i="1"/>
  <c r="G521" i="1"/>
  <c r="G529" i="1"/>
  <c r="G537" i="1"/>
  <c r="G545" i="1"/>
  <c r="G553" i="1"/>
  <c r="G561" i="1"/>
  <c r="G569" i="1"/>
  <c r="G577" i="1"/>
  <c r="G585" i="1"/>
  <c r="G593" i="1"/>
  <c r="G601" i="1"/>
  <c r="G609" i="1"/>
  <c r="G617" i="1"/>
  <c r="G625" i="1"/>
  <c r="G633" i="1"/>
  <c r="G641" i="1"/>
  <c r="G649" i="1"/>
  <c r="G657" i="1"/>
  <c r="G665" i="1"/>
  <c r="G673" i="1"/>
  <c r="G681" i="1"/>
  <c r="G689" i="1"/>
  <c r="G697" i="1"/>
  <c r="G705" i="1"/>
  <c r="G713" i="1"/>
  <c r="G721" i="1"/>
  <c r="G729" i="1"/>
  <c r="G737" i="1"/>
  <c r="G745" i="1"/>
  <c r="G753" i="1"/>
  <c r="G761" i="1"/>
  <c r="G111" i="1"/>
  <c r="G343" i="1"/>
  <c r="G599" i="1"/>
  <c r="G5" i="1"/>
  <c r="G13" i="1"/>
  <c r="G21" i="1"/>
  <c r="G29" i="1"/>
  <c r="G37" i="1"/>
  <c r="G45" i="1"/>
  <c r="G53" i="1"/>
  <c r="G61" i="1"/>
  <c r="G69" i="1"/>
  <c r="G77" i="1"/>
  <c r="G85" i="1"/>
  <c r="G93" i="1"/>
  <c r="G101" i="1"/>
  <c r="G109" i="1"/>
  <c r="G117" i="1"/>
  <c r="G125" i="1"/>
  <c r="G133" i="1"/>
  <c r="G141" i="1"/>
  <c r="G149" i="1"/>
  <c r="G157" i="1"/>
  <c r="G165" i="1"/>
  <c r="G173" i="1"/>
  <c r="G181" i="1"/>
  <c r="G189" i="1"/>
  <c r="G197" i="1"/>
  <c r="G205" i="1"/>
  <c r="G213" i="1"/>
  <c r="G221" i="1"/>
  <c r="G229" i="1"/>
  <c r="G237" i="1"/>
  <c r="G245" i="1"/>
  <c r="G253" i="1"/>
  <c r="G261" i="1"/>
  <c r="G269" i="1"/>
  <c r="G277" i="1"/>
  <c r="G285" i="1"/>
  <c r="G293" i="1"/>
  <c r="G301" i="1"/>
  <c r="G309" i="1"/>
  <c r="G317" i="1"/>
  <c r="G325" i="1"/>
  <c r="G333" i="1"/>
  <c r="G341" i="1"/>
  <c r="G349" i="1"/>
  <c r="G357" i="1"/>
  <c r="G365" i="1"/>
  <c r="G373" i="1"/>
  <c r="G381" i="1"/>
  <c r="G389" i="1"/>
  <c r="G397" i="1"/>
  <c r="G405" i="1"/>
  <c r="G7" i="1"/>
  <c r="G15" i="1"/>
  <c r="G23" i="1"/>
  <c r="G31" i="1"/>
  <c r="G39" i="1"/>
  <c r="G47" i="1"/>
  <c r="G55" i="1"/>
  <c r="G63" i="1"/>
  <c r="G71" i="1"/>
  <c r="G79" i="1"/>
  <c r="G87" i="1"/>
  <c r="G95" i="1"/>
  <c r="G103" i="1"/>
  <c r="G119" i="1"/>
  <c r="G135" i="1"/>
  <c r="G159" i="1"/>
  <c r="G167" i="1"/>
  <c r="G175" i="1"/>
  <c r="G191" i="1"/>
  <c r="G199" i="1"/>
  <c r="G207" i="1"/>
  <c r="G223" i="1"/>
  <c r="G231" i="1"/>
  <c r="G239" i="1"/>
  <c r="G255" i="1"/>
  <c r="G263" i="1"/>
  <c r="G271" i="1"/>
  <c r="G287" i="1"/>
  <c r="G295" i="1"/>
  <c r="G303" i="1"/>
  <c r="G319" i="1"/>
  <c r="G327" i="1"/>
  <c r="G335" i="1"/>
  <c r="G351" i="1"/>
  <c r="G359" i="1"/>
  <c r="G367" i="1"/>
  <c r="G383" i="1"/>
  <c r="G391" i="1"/>
  <c r="G399" i="1"/>
  <c r="G415" i="1"/>
  <c r="G423" i="1"/>
  <c r="G431" i="1"/>
  <c r="G447" i="1"/>
  <c r="G455" i="1"/>
  <c r="G463" i="1"/>
  <c r="G479" i="1"/>
  <c r="G487" i="1"/>
  <c r="G495" i="1"/>
  <c r="G511" i="1"/>
  <c r="G519" i="1"/>
  <c r="G527" i="1"/>
  <c r="G543" i="1"/>
  <c r="G551" i="1"/>
  <c r="G559" i="1"/>
  <c r="G575" i="1"/>
  <c r="G583" i="1"/>
  <c r="G591" i="1"/>
  <c r="G607" i="1"/>
  <c r="G615" i="1"/>
  <c r="G623" i="1"/>
  <c r="G639" i="1"/>
  <c r="G647" i="1"/>
  <c r="G655" i="1"/>
  <c r="G671" i="1"/>
  <c r="G679" i="1"/>
  <c r="G687" i="1"/>
  <c r="G703" i="1"/>
  <c r="G711" i="1"/>
  <c r="G719" i="1"/>
  <c r="G735" i="1"/>
  <c r="G743" i="1"/>
  <c r="G751" i="1"/>
  <c r="G104" i="1"/>
  <c r="G112" i="1"/>
  <c r="G120" i="1"/>
  <c r="G128" i="1"/>
  <c r="G136" i="1"/>
  <c r="G144" i="1"/>
  <c r="G152" i="1"/>
  <c r="G160" i="1"/>
  <c r="G168" i="1"/>
  <c r="G176" i="1"/>
  <c r="G184" i="1"/>
  <c r="G192" i="1"/>
  <c r="G200" i="1"/>
  <c r="G208" i="1"/>
  <c r="G216" i="1"/>
  <c r="G224" i="1"/>
  <c r="G232" i="1"/>
  <c r="G240" i="1"/>
  <c r="G248" i="1"/>
  <c r="G256" i="1"/>
  <c r="G264" i="1"/>
  <c r="G272" i="1"/>
  <c r="G280" i="1"/>
  <c r="G288" i="1"/>
  <c r="G296" i="1"/>
  <c r="G304" i="1"/>
  <c r="G312" i="1"/>
  <c r="G320" i="1"/>
  <c r="G328" i="1"/>
  <c r="G336" i="1"/>
  <c r="G344" i="1"/>
  <c r="G352" i="1"/>
  <c r="G360" i="1"/>
  <c r="G368" i="1"/>
  <c r="G376" i="1"/>
  <c r="G384" i="1"/>
  <c r="G392" i="1"/>
  <c r="G400" i="1"/>
  <c r="G408" i="1"/>
  <c r="G416" i="1"/>
  <c r="G424" i="1"/>
  <c r="G432" i="1"/>
  <c r="G440" i="1"/>
  <c r="G448" i="1"/>
  <c r="G456" i="1"/>
  <c r="G464" i="1"/>
  <c r="G472" i="1"/>
  <c r="G480" i="1"/>
  <c r="G488" i="1"/>
  <c r="G496" i="1"/>
  <c r="G504" i="1"/>
  <c r="G512" i="1"/>
  <c r="G520" i="1"/>
  <c r="G528" i="1"/>
  <c r="G536" i="1"/>
  <c r="G544" i="1"/>
  <c r="G552" i="1"/>
  <c r="G560" i="1"/>
  <c r="G568" i="1"/>
  <c r="G576" i="1"/>
  <c r="G584" i="1"/>
  <c r="G592" i="1"/>
  <c r="G600" i="1"/>
  <c r="G608" i="1"/>
  <c r="G616" i="1"/>
  <c r="G624" i="1"/>
  <c r="G632" i="1"/>
  <c r="G640" i="1"/>
  <c r="G648" i="1"/>
  <c r="G656" i="1"/>
  <c r="G664" i="1"/>
  <c r="G672" i="1"/>
  <c r="G680" i="1"/>
  <c r="G688" i="1"/>
  <c r="G696" i="1"/>
  <c r="G704" i="1"/>
  <c r="G712" i="1"/>
  <c r="G720" i="1"/>
  <c r="G728" i="1"/>
  <c r="G736" i="1"/>
  <c r="G744" i="1"/>
  <c r="G752" i="1"/>
  <c r="G760" i="1"/>
  <c r="G413" i="1"/>
  <c r="G421" i="1"/>
  <c r="G429" i="1"/>
  <c r="G437" i="1"/>
  <c r="G445" i="1"/>
  <c r="G453" i="1"/>
  <c r="G461" i="1"/>
  <c r="G469" i="1"/>
  <c r="G477" i="1"/>
  <c r="G485" i="1"/>
  <c r="G493" i="1"/>
  <c r="G501" i="1"/>
  <c r="G509" i="1"/>
  <c r="G517" i="1"/>
  <c r="G525" i="1"/>
  <c r="G533" i="1"/>
  <c r="G541" i="1"/>
  <c r="G549" i="1"/>
  <c r="G557" i="1"/>
  <c r="G565" i="1"/>
  <c r="G573" i="1"/>
  <c r="G581" i="1"/>
  <c r="G589" i="1"/>
  <c r="G597" i="1"/>
  <c r="G605" i="1"/>
  <c r="G613" i="1"/>
  <c r="G621" i="1"/>
  <c r="G629" i="1"/>
  <c r="G637" i="1"/>
  <c r="G645" i="1"/>
  <c r="G653" i="1"/>
  <c r="G661" i="1"/>
  <c r="G669" i="1"/>
  <c r="G677" i="1"/>
  <c r="G685" i="1"/>
  <c r="G693" i="1"/>
  <c r="G701" i="1"/>
  <c r="G709" i="1"/>
  <c r="G717" i="1"/>
  <c r="G725" i="1"/>
  <c r="G733" i="1"/>
  <c r="G741" i="1"/>
  <c r="G749" i="1"/>
  <c r="G757" i="1"/>
  <c r="F11" i="5" l="1"/>
  <c r="E14" i="5"/>
  <c r="F17" i="5"/>
  <c r="E17" i="5"/>
  <c r="D17" i="5"/>
  <c r="D14" i="5"/>
  <c r="D13" i="5"/>
  <c r="D12" i="5"/>
  <c r="D11" i="5"/>
  <c r="D10" i="5"/>
  <c r="F16" i="5"/>
  <c r="E16" i="5"/>
  <c r="D16" i="5"/>
  <c r="E13" i="5"/>
  <c r="E12" i="5"/>
  <c r="E11" i="5"/>
  <c r="F10" i="5"/>
  <c r="F15" i="5"/>
  <c r="E15" i="5"/>
  <c r="D15" i="5"/>
  <c r="F14" i="5"/>
  <c r="F13" i="5"/>
  <c r="F12" i="5"/>
  <c r="E10" i="5"/>
  <c r="D46" i="2"/>
  <c r="E43" i="2"/>
  <c r="F40" i="2"/>
  <c r="D38" i="2"/>
  <c r="E45" i="2"/>
  <c r="F42" i="2"/>
  <c r="D40" i="2"/>
  <c r="E37" i="2"/>
  <c r="F34" i="2"/>
  <c r="D45" i="2"/>
  <c r="F41" i="2"/>
  <c r="E38" i="2"/>
  <c r="D35" i="2"/>
  <c r="D32" i="2"/>
  <c r="E29" i="2"/>
  <c r="F26" i="2"/>
  <c r="D24" i="2"/>
  <c r="E21" i="2"/>
  <c r="F18" i="2"/>
  <c r="D16" i="2"/>
  <c r="E13" i="2"/>
  <c r="F10" i="2"/>
  <c r="D9" i="2"/>
  <c r="F44" i="2"/>
  <c r="E41" i="2"/>
  <c r="F37" i="2"/>
  <c r="E34" i="2"/>
  <c r="F31" i="2"/>
  <c r="D29" i="2"/>
  <c r="E26" i="2"/>
  <c r="F23" i="2"/>
  <c r="D21" i="2"/>
  <c r="E18" i="2"/>
  <c r="F15" i="2"/>
  <c r="D13" i="2"/>
  <c r="E10" i="2"/>
  <c r="F47" i="2"/>
  <c r="E44" i="2"/>
  <c r="D41" i="2"/>
  <c r="D37" i="2"/>
  <c r="D34" i="2"/>
  <c r="E31" i="2"/>
  <c r="F28" i="2"/>
  <c r="D26" i="2"/>
  <c r="E23" i="2"/>
  <c r="F20" i="2"/>
  <c r="D18" i="2"/>
  <c r="E15" i="2"/>
  <c r="F12" i="2"/>
  <c r="D10" i="2"/>
  <c r="E47" i="2"/>
  <c r="D44" i="2"/>
  <c r="E40" i="2"/>
  <c r="F36" i="2"/>
  <c r="F33" i="2"/>
  <c r="D31" i="2"/>
  <c r="E28" i="2"/>
  <c r="F25" i="2"/>
  <c r="D23" i="2"/>
  <c r="E20" i="2"/>
  <c r="F17" i="2"/>
  <c r="D15" i="2"/>
  <c r="E12" i="2"/>
  <c r="F8" i="2"/>
  <c r="D47" i="2"/>
  <c r="F43" i="2"/>
  <c r="F39" i="2"/>
  <c r="E36" i="2"/>
  <c r="E33" i="2"/>
  <c r="F30" i="2"/>
  <c r="D28" i="2"/>
  <c r="E25" i="2"/>
  <c r="F22" i="2"/>
  <c r="D20" i="2"/>
  <c r="E17" i="2"/>
  <c r="F14" i="2"/>
  <c r="D12" i="2"/>
  <c r="E8" i="2"/>
  <c r="F46" i="2"/>
  <c r="D43" i="2"/>
  <c r="E39" i="2"/>
  <c r="D36" i="2"/>
  <c r="D33" i="2"/>
  <c r="E30" i="2"/>
  <c r="F27" i="2"/>
  <c r="D25" i="2"/>
  <c r="E22" i="2"/>
  <c r="F19" i="2"/>
  <c r="D17" i="2"/>
  <c r="E14" i="2"/>
  <c r="F11" i="2"/>
  <c r="D8" i="2"/>
  <c r="F45" i="2"/>
  <c r="F38" i="2"/>
  <c r="E35" i="2"/>
  <c r="F29" i="2"/>
  <c r="D27" i="2"/>
  <c r="F21" i="2"/>
  <c r="E16" i="2"/>
  <c r="D11" i="2"/>
  <c r="E46" i="2"/>
  <c r="E42" i="2"/>
  <c r="D39" i="2"/>
  <c r="F35" i="2"/>
  <c r="F32" i="2"/>
  <c r="D30" i="2"/>
  <c r="E27" i="2"/>
  <c r="F24" i="2"/>
  <c r="D22" i="2"/>
  <c r="E19" i="2"/>
  <c r="F16" i="2"/>
  <c r="D14" i="2"/>
  <c r="E11" i="2"/>
  <c r="F9" i="2"/>
  <c r="D42" i="2"/>
  <c r="E32" i="2"/>
  <c r="E24" i="2"/>
  <c r="D19" i="2"/>
  <c r="F13" i="2"/>
  <c r="E9" i="2"/>
</calcChain>
</file>

<file path=xl/sharedStrings.xml><?xml version="1.0" encoding="utf-8"?>
<sst xmlns="http://schemas.openxmlformats.org/spreadsheetml/2006/main" count="4856" uniqueCount="227">
  <si>
    <t>Activity Id</t>
  </si>
  <si>
    <t>Jumat</t>
  </si>
  <si>
    <t>10:50 - 11:40</t>
  </si>
  <si>
    <t>STr. MPK-2A</t>
  </si>
  <si>
    <t>MBB2422302201 - Kewarganegaraan [2 SKS]</t>
  </si>
  <si>
    <t>28 - Anak Agung Ngurah Roy Sumardika, S.H., M.H.</t>
  </si>
  <si>
    <t>12:00 - 12:50</t>
  </si>
  <si>
    <t>12:50 - 13:40</t>
  </si>
  <si>
    <t>Kamis</t>
  </si>
  <si>
    <t>10:00 - 10:50</t>
  </si>
  <si>
    <t>MKDK2422302202 - Fisika Terapan [2 SKS]</t>
  </si>
  <si>
    <t>40 - Evin Yudhi Setyono, S.Pd., M.Si,</t>
  </si>
  <si>
    <t>Selasa</t>
  </si>
  <si>
    <t>Senin</t>
  </si>
  <si>
    <t>08:50 - 09:40</t>
  </si>
  <si>
    <t>MKK2422302204 - Mekanika Teknik 2 [2 SKS]</t>
  </si>
  <si>
    <t>12 - Ir. Ida Bagus Putu Bintana, M.T.</t>
  </si>
  <si>
    <t>08:00 - 08:50</t>
  </si>
  <si>
    <t>MKK2422302205 - Dasar-Dasar Manajemen Konstruksi [2 SKS]</t>
  </si>
  <si>
    <t>46 - Ni Putu Indah Yuliana, S.ST.Spl., M.T.</t>
  </si>
  <si>
    <t>MKB2422302205 - Aplikasi Komputer Rancang Bangun  [2 SKS]</t>
  </si>
  <si>
    <t>38 - Wayan Sri Kristinayanti, S.T.,M.T.</t>
  </si>
  <si>
    <t>Rabu</t>
  </si>
  <si>
    <t>13:50 - 14:40</t>
  </si>
  <si>
    <t>MKK2422302206 - Mekanika Tanah 1 [2 SKS]</t>
  </si>
  <si>
    <t>13 - Ir. I Wayan Arya, M.T.</t>
  </si>
  <si>
    <t>14:40 - 15:30</t>
  </si>
  <si>
    <t>MKK2422302207 - Hidrologi [2 SKS]</t>
  </si>
  <si>
    <t>24 - Dr. I Gst. Lanang Made Parwita, S.T., M.T.</t>
  </si>
  <si>
    <t>STr. MPK-2B</t>
  </si>
  <si>
    <t>STr. MPK-2C</t>
  </si>
  <si>
    <t>06 - Ir. I Wayan Wiraga, M.T.</t>
  </si>
  <si>
    <t>STr. MPK-2D</t>
  </si>
  <si>
    <t>51 - I Gusti Ayu Wulan Krisna Dewi, S.T., M.T.</t>
  </si>
  <si>
    <t>32 - I Nyoman Sedana Triadi, S.T., M.T.</t>
  </si>
  <si>
    <t>STr. MPK-4A</t>
  </si>
  <si>
    <t>MKU41205 - Bahasa Inggris Teknik  [2 SKS]</t>
  </si>
  <si>
    <t>39 - I Wayan Dana Ardika, S.S.,M.Pd.</t>
  </si>
  <si>
    <t>MPP41207 - Hidrolika [2 SKS]</t>
  </si>
  <si>
    <t>MPP41209 - Konstruksi Beton [2 SKS]</t>
  </si>
  <si>
    <t>MKK41235 - Dasar-Dasar Manajemen Konstruksi [2 SKS]</t>
  </si>
  <si>
    <t>43 - Ni Made Sintya Rani, S.T., M.T.</t>
  </si>
  <si>
    <t>MKK41207 - Pengendalian Proyek [2 SKS]</t>
  </si>
  <si>
    <t>MKK41236 - Aplikasi Komputer Rancang Bangun II [3 SKS]</t>
  </si>
  <si>
    <t>MPP41206 - Kewirausahaan [2 SKS]</t>
  </si>
  <si>
    <t>37 - Anak Agung Putri Indrayanti, S.T.,M.T.</t>
  </si>
  <si>
    <t>STr. MPK-4B</t>
  </si>
  <si>
    <t>STr. MPK-4C</t>
  </si>
  <si>
    <t>STr. MPK-4D</t>
  </si>
  <si>
    <t>STr. MPK-6A</t>
  </si>
  <si>
    <t>MPP61214 - Teknik Lingkungan dan AMDAL [2 SKS]</t>
  </si>
  <si>
    <t>MKK61238 - Metode Penelitian [2 SKS]</t>
  </si>
  <si>
    <t>01 - Prof. Dr.Ir. Lilik Sudiajeng, M.Erg.</t>
  </si>
  <si>
    <t>MKK61208 - Manajemen Finansial Proyek [2 SKS]</t>
  </si>
  <si>
    <t>31 - Made Sudiarsa, S.T., M.T.</t>
  </si>
  <si>
    <t>MKK61218 - BIM [3 SKS]</t>
  </si>
  <si>
    <t>49 - I Gede Bambang Wahyudi, S.T., M.T.</t>
  </si>
  <si>
    <t>Lab. Komputer MK</t>
  </si>
  <si>
    <t>MKK61211 - Manajemen Risiko  [2 SKS]</t>
  </si>
  <si>
    <t>41 - Ni Kadek Sri Ebtha Yuni, S.ST.,M.T.</t>
  </si>
  <si>
    <t>MKK61239 - Manajemen Lalu Lintas [2 SKS]</t>
  </si>
  <si>
    <t>19 - Dr. Ir. Putu Hermawati, M.T.</t>
  </si>
  <si>
    <t>MKK61213 - Value Engineering  [2 SKS]</t>
  </si>
  <si>
    <t>09 - Ir. I Wayan Sudiasa, M.T.</t>
  </si>
  <si>
    <t>MKK61219 - Arsitektur Tradisional Bali [2 SKS]</t>
  </si>
  <si>
    <t>MKU81204 - Bahasa Indonesia  [2 SKS]</t>
  </si>
  <si>
    <t>65 - I Putu Ari Utama Irawan, S.Pd., M.Pd.</t>
  </si>
  <si>
    <t>STr. MPK-6B</t>
  </si>
  <si>
    <t>STr. MPK-6C</t>
  </si>
  <si>
    <t>47 - I Made Wahyu Pramana, S.T., M.T.</t>
  </si>
  <si>
    <t>14 - Ir. I Gede Made Oka Aryawan, M.T.</t>
  </si>
  <si>
    <t>05 - Ir. I Made Suardana Kader, M.T.</t>
  </si>
  <si>
    <t>STr. MPK-6D</t>
  </si>
  <si>
    <t>27 - I Made Anom Santiana, S.Si.,M.Erg.</t>
  </si>
  <si>
    <t>17 - Ir. I Nyoman Suardika, M.T.</t>
  </si>
  <si>
    <t>STr. MPK-6E</t>
  </si>
  <si>
    <t>36 - I Nyoman Anom Purwa Winaya, S.T., M.Si.</t>
  </si>
  <si>
    <t>D3 TS-2A</t>
  </si>
  <si>
    <t>MDK2422401202 - Matematika  Terapan [2 SKS]</t>
  </si>
  <si>
    <t>MKK2422401204 - Manajemen Konstruksi [2 SKS]</t>
  </si>
  <si>
    <t>MKK2422401205 - Mekanika Tanah 1 [2 SKS]</t>
  </si>
  <si>
    <t>MKK2422401206 - Mekanika Teknik 2 [2 SKS]</t>
  </si>
  <si>
    <t>34 - I Komang Sudiarta, S.T., M.T.</t>
  </si>
  <si>
    <t>MKK2422401207 - Hidrologi [2 SKS]</t>
  </si>
  <si>
    <t>02 - Ir. Made Mudhina, M.T.</t>
  </si>
  <si>
    <t>MKB2422401205 - Aplikasi Komputer Rancang Bangun [2 SKS]</t>
  </si>
  <si>
    <t>45 - I Gst. Pt. Adi Suartika Putra, S.ST.Spl., M.T.</t>
  </si>
  <si>
    <t>MBB2422401201 - Kewarganegaraan [2 SKS]</t>
  </si>
  <si>
    <t>MKK2422401208 - Hidrolika [2 SKS]</t>
  </si>
  <si>
    <t>33 - Kt. Wiwin Andayani, S.T.,M.T.</t>
  </si>
  <si>
    <t>D3 TS-2B</t>
  </si>
  <si>
    <t>D3 TS-2C</t>
  </si>
  <si>
    <t>D3 TS-2D</t>
  </si>
  <si>
    <t>23 - Dr. Ir. I Wayan Suparta, M.Si.,M.T.</t>
  </si>
  <si>
    <t>D3 TS-4A</t>
  </si>
  <si>
    <t>MSK41111 - Struktur kayu [2 SKS]</t>
  </si>
  <si>
    <t>42 - Fransiska Moi, S.T., M.T.</t>
  </si>
  <si>
    <t>MSK41112 - Teknik Pondasi [3 SKS]</t>
  </si>
  <si>
    <t>10 - I Nyoman Ramia, S.T., M.T.</t>
  </si>
  <si>
    <t>MSK41117 - Teknik Lingkungan [2 SKS]</t>
  </si>
  <si>
    <t>MSK41114 - Alat berat &amp; PTM [2 SKS]</t>
  </si>
  <si>
    <t>MSK41116 - Teknik Jalan Raya [2 SKS]</t>
  </si>
  <si>
    <t>MST41110 - Aplikasi Komputer Rancang Bangun 2 [3 SKS]</t>
  </si>
  <si>
    <t>MHR41103 - Sistem  Manajemen  Kesehatan, Keselamatan, Kerja  [2 SKS]</t>
  </si>
  <si>
    <t>D3 TS-4B</t>
  </si>
  <si>
    <t>D3 TS-4C</t>
  </si>
  <si>
    <t>20 - I Made Jaya, S.T., M.T.</t>
  </si>
  <si>
    <t>11 - Dr. I Ketut Sutapa, S.ST.,M.T.</t>
  </si>
  <si>
    <t>D3 TS-6A</t>
  </si>
  <si>
    <t>MHR61106 - Bahasa Indonesia dan Tata Tulis Laporan [2 SKS]</t>
  </si>
  <si>
    <t>59 - Drs. I Gusti Putu Sutarma, M.Hum.</t>
  </si>
  <si>
    <t>MHR61105 - Bahasa Inggris [2 SKS]</t>
  </si>
  <si>
    <t>35 - I G A Putu Dewi Paramita, S.S., M.Hum.</t>
  </si>
  <si>
    <t>MHR61107 - Kewirausahaan (*) [2 SKS]</t>
  </si>
  <si>
    <t>MHR61108 - Etika Kerja [2 SKS]</t>
  </si>
  <si>
    <t>30 - I Gusti Agung Istri Mas Pertiwi, S.T., M.T.</t>
  </si>
  <si>
    <t>MST61117 - Pengenalan BIM (Building Information Modeling) (*) [2 SKS]</t>
  </si>
  <si>
    <t>21 - I Wayan Suasira, S.T., M.T.</t>
  </si>
  <si>
    <t>D3 TS-6B</t>
  </si>
  <si>
    <t>D3 TS-6C</t>
  </si>
  <si>
    <t>STr. TRKBG-2A</t>
  </si>
  <si>
    <t>MKK2422303208 - Teknologi Beton [2 SKS]</t>
  </si>
  <si>
    <t>03 - Ir. P.D. Pariawan S., M.Sc., MIHT</t>
  </si>
  <si>
    <t>MKK2422303209 - Aplikasi Komputer Rancang Bangun 1 [2 SKS]</t>
  </si>
  <si>
    <t>MKDK2422303202 - Bahasa Inggris [2 SKS]</t>
  </si>
  <si>
    <t>MKK2422303205 - Struktur Kayu   [2 SKS]</t>
  </si>
  <si>
    <t>MKK2422303206 - Mekanika Teknik 2 [2 SKS]</t>
  </si>
  <si>
    <t>MKK2422303207 - Mekanika Tanah 2 [2 SKS]</t>
  </si>
  <si>
    <t>16 - Ir. I G.A.G Surya Negara Dwipa R.S.,M.T.</t>
  </si>
  <si>
    <t>MKDK2422303203 - Bahasa Indonesia  [2 SKS]</t>
  </si>
  <si>
    <t>STr. TRKBG-4A</t>
  </si>
  <si>
    <t>MKK430314 - Sistem Utilitas Bangunan Gedung [3 SKS]</t>
  </si>
  <si>
    <t>07 - I Wayan Sujahtra, S.T., M.T.</t>
  </si>
  <si>
    <t>MKK430317 - Aplikasi Komputer Struktur   [3 SKS]</t>
  </si>
  <si>
    <t>15 - Ir. I Wayan Intara, M.T.</t>
  </si>
  <si>
    <t>MKK430318 - Kelayakan Struktur [2 SKS]</t>
  </si>
  <si>
    <t>25 - I Gede Sastra Wibawa, S.T., M.T.</t>
  </si>
  <si>
    <t>MPP430314 - Struktur Beton 2  [2 SKS]</t>
  </si>
  <si>
    <t>08 - I Wayan Darya Suparta, S.ST., M.T.</t>
  </si>
  <si>
    <t>MPP430315 - Struktur Baja 2  [2 SKS]</t>
  </si>
  <si>
    <t>MPP430316 - Arsitektur Tradisional Bali [2 SKS]</t>
  </si>
  <si>
    <t>MPS430303 - Pend. Kewarganegaraan [2 SKS]</t>
  </si>
  <si>
    <t>STr. TRKBG-4B</t>
  </si>
  <si>
    <t>STr. TRKBG-6A</t>
  </si>
  <si>
    <t>MKK630324 - Perencanaan Struktur Bangunan Gedung   [6 SKS]</t>
  </si>
  <si>
    <t>18 - I Nyoman Ardika, S.T., M.T.</t>
  </si>
  <si>
    <t>MKK630326 - Estimasi Biaya  [2 SKS]</t>
  </si>
  <si>
    <t>MPP630320 - Hidrolika [2 SKS]</t>
  </si>
  <si>
    <t>MPP630321 - Gambar Teknik [2 SKS]</t>
  </si>
  <si>
    <t>48 - Yuliana Sukarmawati, S.T.,M.T.</t>
  </si>
  <si>
    <t>MKK630327 - BIM lanjutan [4 SKS]</t>
  </si>
  <si>
    <t>52 - Kadek Adi Parthama, S.T., M.Sc.</t>
  </si>
  <si>
    <t>MKK630328 - Proposal Skripsi [2 SKS]</t>
  </si>
  <si>
    <t>STr. TRKBG-6B</t>
  </si>
  <si>
    <t>D2 FBPJ-2A</t>
  </si>
  <si>
    <t>MBB2422502301 - Kewarganegaraan [2 SKS]</t>
  </si>
  <si>
    <t>MPK2422502302 - Agama  [2 SKS]</t>
  </si>
  <si>
    <t>64 - Drs. I Ketut Suarja, M.Si.</t>
  </si>
  <si>
    <t>MPB2422502301 - SMK3L [2 SKS]</t>
  </si>
  <si>
    <t>STr. TRKBA-2A</t>
  </si>
  <si>
    <t>MKK2422305205 - Hidrolika 2 [2 SKS]</t>
  </si>
  <si>
    <t>MKK2422305204 - Ilmu Ukur Tanah [2 SKS]</t>
  </si>
  <si>
    <t>MKK2422305206 - Mekanika Tanah 2 [2 SKS]</t>
  </si>
  <si>
    <t>MKK2422305209 - Mekanika Teknik 2 [2 SKS]</t>
  </si>
  <si>
    <t>MKK2422305207 - Konstruksi Beton [2 SKS]</t>
  </si>
  <si>
    <t>MKK2422305208 - Konstruksi Baja [2 SKS]</t>
  </si>
  <si>
    <t>MKK2422305210 - Sitem Informasi Geografis [2 SKS]</t>
  </si>
  <si>
    <t>STr. TRKBA-4A</t>
  </si>
  <si>
    <t>MKU430505 - Pendidikan Kewarganegaraan [2 SKS]</t>
  </si>
  <si>
    <t>MKK430514 - Jaringan Irigasi [2 SKS]</t>
  </si>
  <si>
    <t>MKK430515 - Teknik Lingkungan [2 SKS]</t>
  </si>
  <si>
    <t>MKK430516 - Konstruksi Bendungan 1 [2 SKS]</t>
  </si>
  <si>
    <t>MKK430517 - Geologi Teknik [2 SKS]</t>
  </si>
  <si>
    <t>MPP430513 - Ekonomi Teknik [2 SKS]</t>
  </si>
  <si>
    <t>MKK430518 - Manajemen Proyek Konstruksi 1 [2 SKS]</t>
  </si>
  <si>
    <t>MKK430520 - Menggambar Bangunan Air [3 SKS]</t>
  </si>
  <si>
    <t>50 - I Gusti Ngurah Kade Mahesa Adi Wardana, S.T., M.T.</t>
  </si>
  <si>
    <t>POLITEKNIK NEGERI BALI</t>
  </si>
  <si>
    <t>JURUSAN TEKNIK SIPIL</t>
  </si>
  <si>
    <t>JADWAL PERKULIAHAN TEORI PER KELAS</t>
  </si>
  <si>
    <t>Hari</t>
  </si>
  <si>
    <t>Waktu</t>
  </si>
  <si>
    <t>Jam Ke</t>
  </si>
  <si>
    <t>Mata Kuliah</t>
  </si>
  <si>
    <t>Dosen Pengampu I</t>
  </si>
  <si>
    <t>Dosen Pengampu II</t>
  </si>
  <si>
    <t>SENIN</t>
  </si>
  <si>
    <t>SELASA</t>
  </si>
  <si>
    <t>RABU</t>
  </si>
  <si>
    <t>KAMIS</t>
  </si>
  <si>
    <t>JUMAT</t>
  </si>
  <si>
    <t>Hari Ke-</t>
  </si>
  <si>
    <t>Jam</t>
  </si>
  <si>
    <t>Jam Ke-</t>
  </si>
  <si>
    <t>Hari ke-</t>
  </si>
  <si>
    <t>Jam ke-</t>
  </si>
  <si>
    <t>Kelas</t>
  </si>
  <si>
    <t>KelasHariJam</t>
  </si>
  <si>
    <t>Dosen I</t>
  </si>
  <si>
    <t>Dosen II</t>
  </si>
  <si>
    <t>57 - Tirtha Damayanti, S.Tr.Spl., M.T.</t>
  </si>
  <si>
    <t>54 - I Putu Dwikarna Putra, S.T., M.T</t>
  </si>
  <si>
    <t>56 - Ni Putu Ary Yuliadewi, S.T., M.T.</t>
  </si>
  <si>
    <t>53 - Anak Agung Ayu Asta Oktaviani Putri, S.T., M.T.</t>
  </si>
  <si>
    <t>55 - I Ketut Mahardika Putra, S.Tr.Spl., M.T.</t>
  </si>
  <si>
    <t>29 - Kadek Adi Suryawan, S.T., M.Si.</t>
  </si>
  <si>
    <t>58 - Luh Putu Prativi Putri Suardika, S.Tr.Spl., M.T.</t>
  </si>
  <si>
    <t>Ruangan</t>
  </si>
  <si>
    <t>Keterangan</t>
  </si>
  <si>
    <t>Nama Kelas</t>
  </si>
  <si>
    <t>Dosen1HariJam</t>
  </si>
  <si>
    <t>Dosen2HariJam</t>
  </si>
  <si>
    <t>Kode dan Nama Dosen</t>
  </si>
  <si>
    <t>Sebagai Dosen Pengampu I</t>
  </si>
  <si>
    <t>Sebagai Dosen Pengampu II</t>
  </si>
  <si>
    <t/>
  </si>
  <si>
    <t>SEMESTER GENAP TA. 2024-2025</t>
  </si>
  <si>
    <t>JADWAL PERKULIAHAN TEORI PER DOSEN</t>
  </si>
  <si>
    <t>NAMA DOSEN :</t>
  </si>
  <si>
    <t>04 - Ir. I Made Tapa Yasa, M.Si.</t>
  </si>
  <si>
    <t>22 - I Made Budiadi, S.T., M.T.</t>
  </si>
  <si>
    <t>26 - Gede Yasada, S.T.,M.Si.</t>
  </si>
  <si>
    <t>44 - I G.A. Neny Purnawirati, S.T., M.T.</t>
  </si>
  <si>
    <t>60 - Gede Adistana Wira Saputra, M.Hum.</t>
  </si>
  <si>
    <t>61 - Ni Nyoman Tri Thika Dewanthari, M.Pd.</t>
  </si>
  <si>
    <t>62 - I Made Sujanayasa, S.Pd.,M.Pd.</t>
  </si>
  <si>
    <t xml:space="preserve">63 - I Made Sukanca Jaya, S.Fil.H., M.Fil.H.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</si>
</sst>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Arial Narrow"/>
    </font>
    <font>
      <sz val="11"/>
      <name val="Calibri"/>
    </font>
    <font>
      <sz val="11"/>
      <color theme="1"/>
      <name val="Arial Narrow"/>
    </font>
    <font>
      <b/>
      <sz val="11"/>
      <color theme="1"/>
      <name val="Calibri"/>
    </font>
    <font>
      <sz val="11"/>
      <color theme="1"/>
      <name val="Arial Narrow"/>
      <family val="2"/>
    </font>
    <font>
      <b/>
      <sz val="12"/>
      <color theme="1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B4C6E7"/>
        <bgColor rgb="FFB4C6E7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dotted">
        <color rgb="FF0070C0"/>
      </bottom>
      <diagonal/>
    </border>
    <border>
      <left style="thin">
        <color theme="4"/>
      </left>
      <right/>
      <top/>
      <bottom/>
      <diagonal/>
    </border>
    <border>
      <left style="thin">
        <color rgb="FF0070C0"/>
      </left>
      <right style="thin">
        <color rgb="FF0070C0"/>
      </right>
      <top style="dotted">
        <color rgb="FF0070C0"/>
      </top>
      <bottom style="dotted">
        <color rgb="FF0070C0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dotted">
        <color rgb="FF0070C0"/>
      </top>
      <bottom style="thin">
        <color rgb="FF007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9">
    <xf numFmtId="0" fontId="0" fillId="0" borderId="0" xfId="0"/>
    <xf numFmtId="0" fontId="18" fillId="0" borderId="0" xfId="42"/>
    <xf numFmtId="0" fontId="24" fillId="0" borderId="23" xfId="42" applyFont="1" applyBorder="1"/>
    <xf numFmtId="0" fontId="20" fillId="0" borderId="23" xfId="42" applyFont="1" applyBorder="1"/>
    <xf numFmtId="0" fontId="24" fillId="36" borderId="25" xfId="0" applyFont="1" applyFill="1" applyBorder="1"/>
    <xf numFmtId="0" fontId="0" fillId="0" borderId="24" xfId="0" applyBorder="1"/>
    <xf numFmtId="0" fontId="20" fillId="0" borderId="24" xfId="0" applyFont="1" applyBorder="1"/>
    <xf numFmtId="49" fontId="0" fillId="0" borderId="24" xfId="0" applyNumberFormat="1" applyBorder="1"/>
    <xf numFmtId="0" fontId="20" fillId="0" borderId="25" xfId="42" applyFont="1" applyBorder="1"/>
    <xf numFmtId="0" fontId="20" fillId="0" borderId="24" xfId="42" applyFont="1" applyBorder="1"/>
    <xf numFmtId="0" fontId="18" fillId="0" borderId="24" xfId="42" applyBorder="1"/>
    <xf numFmtId="49" fontId="24" fillId="36" borderId="25" xfId="0" applyNumberFormat="1" applyFont="1" applyFill="1" applyBorder="1"/>
    <xf numFmtId="49" fontId="0" fillId="0" borderId="24" xfId="0" quotePrefix="1" applyNumberFormat="1" applyBorder="1"/>
    <xf numFmtId="49" fontId="0" fillId="0" borderId="0" xfId="0" applyNumberFormat="1"/>
    <xf numFmtId="0" fontId="19" fillId="0" borderId="0" xfId="42" applyFont="1" applyProtection="1">
      <protection locked="0"/>
    </xf>
    <xf numFmtId="0" fontId="20" fillId="0" borderId="0" xfId="42" applyFont="1" applyAlignment="1" applyProtection="1">
      <alignment horizontal="center"/>
      <protection locked="0"/>
    </xf>
    <xf numFmtId="0" fontId="18" fillId="0" borderId="0" xfId="42" applyProtection="1">
      <protection locked="0"/>
    </xf>
    <xf numFmtId="49" fontId="18" fillId="0" borderId="0" xfId="42" applyNumberFormat="1" applyProtection="1">
      <protection locked="0"/>
    </xf>
    <xf numFmtId="0" fontId="21" fillId="33" borderId="16" xfId="42" applyFont="1" applyFill="1" applyBorder="1" applyAlignment="1" applyProtection="1">
      <alignment horizontal="center" vertical="center"/>
      <protection locked="0"/>
    </xf>
    <xf numFmtId="49" fontId="21" fillId="33" borderId="16" xfId="42" applyNumberFormat="1" applyFont="1" applyFill="1" applyBorder="1" applyAlignment="1" applyProtection="1">
      <alignment horizontal="center" vertical="center"/>
      <protection locked="0"/>
    </xf>
    <xf numFmtId="0" fontId="23" fillId="34" borderId="18" xfId="42" applyFont="1" applyFill="1" applyBorder="1" applyAlignment="1" applyProtection="1">
      <alignment horizontal="center" vertical="center"/>
      <protection locked="0"/>
    </xf>
    <xf numFmtId="0" fontId="23" fillId="34" borderId="20" xfId="42" applyFont="1" applyFill="1" applyBorder="1" applyAlignment="1" applyProtection="1">
      <alignment horizontal="center" vertical="center"/>
      <protection locked="0"/>
    </xf>
    <xf numFmtId="0" fontId="23" fillId="34" borderId="22" xfId="42" applyFont="1" applyFill="1" applyBorder="1" applyAlignment="1" applyProtection="1">
      <alignment horizontal="center" vertical="center"/>
      <protection locked="0"/>
    </xf>
    <xf numFmtId="0" fontId="23" fillId="35" borderId="18" xfId="42" applyFont="1" applyFill="1" applyBorder="1" applyAlignment="1" applyProtection="1">
      <alignment horizontal="center" vertical="center"/>
      <protection locked="0"/>
    </xf>
    <xf numFmtId="0" fontId="23" fillId="35" borderId="20" xfId="42" applyFont="1" applyFill="1" applyBorder="1" applyAlignment="1" applyProtection="1">
      <alignment horizontal="center" vertical="center"/>
      <protection locked="0"/>
    </xf>
    <xf numFmtId="0" fontId="23" fillId="35" borderId="22" xfId="42" applyFont="1" applyFill="1" applyBorder="1" applyAlignment="1" applyProtection="1">
      <alignment horizontal="center" vertical="center"/>
      <protection locked="0"/>
    </xf>
    <xf numFmtId="0" fontId="23" fillId="34" borderId="18" xfId="42" quotePrefix="1" applyFont="1" applyFill="1" applyBorder="1" applyAlignment="1" applyProtection="1">
      <alignment horizontal="left" vertical="center"/>
      <protection hidden="1"/>
    </xf>
    <xf numFmtId="49" fontId="23" fillId="34" borderId="18" xfId="42" quotePrefix="1" applyNumberFormat="1" applyFont="1" applyFill="1" applyBorder="1" applyAlignment="1" applyProtection="1">
      <alignment horizontal="left" vertical="center"/>
      <protection hidden="1"/>
    </xf>
    <xf numFmtId="0" fontId="25" fillId="34" borderId="18" xfId="42" quotePrefix="1" applyNumberFormat="1" applyFont="1" applyFill="1" applyBorder="1" applyAlignment="1" applyProtection="1">
      <alignment horizontal="left" vertical="center"/>
      <protection hidden="1"/>
    </xf>
    <xf numFmtId="0" fontId="23" fillId="34" borderId="20" xfId="42" applyFont="1" applyFill="1" applyBorder="1" applyAlignment="1" applyProtection="1">
      <alignment horizontal="left" vertical="center"/>
      <protection hidden="1"/>
    </xf>
    <xf numFmtId="49" fontId="23" fillId="34" borderId="20" xfId="42" applyNumberFormat="1" applyFont="1" applyFill="1" applyBorder="1" applyAlignment="1" applyProtection="1">
      <alignment horizontal="left" vertical="center"/>
      <protection hidden="1"/>
    </xf>
    <xf numFmtId="0" fontId="23" fillId="34" borderId="22" xfId="42" applyFont="1" applyFill="1" applyBorder="1" applyAlignment="1" applyProtection="1">
      <alignment horizontal="left" vertical="center"/>
      <protection hidden="1"/>
    </xf>
    <xf numFmtId="49" fontId="23" fillId="34" borderId="22" xfId="42" applyNumberFormat="1" applyFont="1" applyFill="1" applyBorder="1" applyAlignment="1" applyProtection="1">
      <alignment horizontal="left" vertical="center"/>
      <protection hidden="1"/>
    </xf>
    <xf numFmtId="0" fontId="23" fillId="35" borderId="18" xfId="0" quotePrefix="1" applyFont="1" applyFill="1" applyBorder="1" applyAlignment="1" applyProtection="1">
      <alignment horizontal="left" vertical="center"/>
      <protection hidden="1"/>
    </xf>
    <xf numFmtId="0" fontId="25" fillId="35" borderId="18" xfId="0" quotePrefix="1" applyNumberFormat="1" applyFont="1" applyFill="1" applyBorder="1" applyAlignment="1" applyProtection="1">
      <alignment horizontal="left" vertical="center"/>
      <protection hidden="1"/>
    </xf>
    <xf numFmtId="0" fontId="23" fillId="35" borderId="20" xfId="0" quotePrefix="1" applyFont="1" applyFill="1" applyBorder="1" applyAlignment="1" applyProtection="1">
      <alignment horizontal="left" vertical="center"/>
      <protection hidden="1"/>
    </xf>
    <xf numFmtId="0" fontId="23" fillId="35" borderId="20" xfId="42" applyFont="1" applyFill="1" applyBorder="1" applyAlignment="1" applyProtection="1">
      <alignment horizontal="left" vertical="center"/>
      <protection hidden="1"/>
    </xf>
    <xf numFmtId="49" fontId="23" fillId="35" borderId="20" xfId="42" applyNumberFormat="1" applyFont="1" applyFill="1" applyBorder="1" applyAlignment="1" applyProtection="1">
      <alignment horizontal="left" vertical="center"/>
      <protection hidden="1"/>
    </xf>
    <xf numFmtId="0" fontId="23" fillId="35" borderId="22" xfId="42" applyFont="1" applyFill="1" applyBorder="1" applyAlignment="1" applyProtection="1">
      <alignment horizontal="left" vertical="center"/>
      <protection hidden="1"/>
    </xf>
    <xf numFmtId="49" fontId="23" fillId="35" borderId="22" xfId="42" applyNumberFormat="1" applyFont="1" applyFill="1" applyBorder="1" applyAlignment="1" applyProtection="1">
      <alignment horizontal="left" vertical="center"/>
      <protection hidden="1"/>
    </xf>
    <xf numFmtId="0" fontId="23" fillId="34" borderId="18" xfId="0" quotePrefix="1" applyFont="1" applyFill="1" applyBorder="1" applyAlignment="1" applyProtection="1">
      <alignment horizontal="left" vertical="center"/>
      <protection hidden="1"/>
    </xf>
    <xf numFmtId="0" fontId="25" fillId="34" borderId="18" xfId="0" quotePrefix="1" applyNumberFormat="1" applyFont="1" applyFill="1" applyBorder="1" applyAlignment="1" applyProtection="1">
      <alignment horizontal="left" vertical="center"/>
      <protection hidden="1"/>
    </xf>
    <xf numFmtId="0" fontId="23" fillId="34" borderId="18" xfId="42" applyFont="1" applyFill="1" applyBorder="1" applyAlignment="1" applyProtection="1">
      <alignment horizontal="left" vertical="center"/>
      <protection hidden="1"/>
    </xf>
    <xf numFmtId="0" fontId="25" fillId="34" borderId="18" xfId="42" applyNumberFormat="1" applyFont="1" applyFill="1" applyBorder="1" applyAlignment="1" applyProtection="1">
      <alignment horizontal="left" vertical="center"/>
      <protection hidden="1"/>
    </xf>
    <xf numFmtId="0" fontId="26" fillId="0" borderId="0" xfId="42" applyFont="1" applyProtection="1">
      <protection locked="0"/>
    </xf>
    <xf numFmtId="0" fontId="21" fillId="33" borderId="14" xfId="42" applyFont="1" applyFill="1" applyBorder="1" applyAlignment="1" applyProtection="1">
      <alignment horizontal="center" vertical="center"/>
      <protection locked="0"/>
    </xf>
    <xf numFmtId="0" fontId="16" fillId="0" borderId="0" xfId="42" applyFont="1" applyAlignment="1" applyProtection="1">
      <protection locked="0"/>
    </xf>
    <xf numFmtId="0" fontId="21" fillId="33" borderId="11" xfId="42" applyFont="1" applyFill="1" applyBorder="1" applyAlignment="1" applyProtection="1">
      <alignment horizontal="center" vertical="center"/>
      <protection locked="0"/>
    </xf>
    <xf numFmtId="0" fontId="21" fillId="33" borderId="12" xfId="42" applyFont="1" applyFill="1" applyBorder="1" applyAlignment="1" applyProtection="1">
      <alignment horizontal="center" vertical="center"/>
      <protection locked="0"/>
    </xf>
    <xf numFmtId="0" fontId="21" fillId="33" borderId="13" xfId="42" applyFont="1" applyFill="1" applyBorder="1" applyAlignment="1" applyProtection="1">
      <alignment horizontal="center" vertical="center"/>
      <protection locked="0"/>
    </xf>
    <xf numFmtId="0" fontId="23" fillId="34" borderId="17" xfId="42" applyFont="1" applyFill="1" applyBorder="1" applyAlignment="1" applyProtection="1">
      <alignment horizontal="center" vertical="center" textRotation="90"/>
      <protection locked="0"/>
    </xf>
    <xf numFmtId="0" fontId="22" fillId="0" borderId="19" xfId="42" applyFont="1" applyBorder="1" applyProtection="1">
      <protection locked="0"/>
    </xf>
    <xf numFmtId="0" fontId="22" fillId="0" borderId="21" xfId="42" applyFont="1" applyBorder="1" applyProtection="1">
      <protection locked="0"/>
    </xf>
    <xf numFmtId="0" fontId="23" fillId="35" borderId="17" xfId="42" applyFont="1" applyFill="1" applyBorder="1" applyAlignment="1" applyProtection="1">
      <alignment horizontal="center" vertical="center" textRotation="90"/>
      <protection locked="0"/>
    </xf>
    <xf numFmtId="0" fontId="21" fillId="33" borderId="10" xfId="42" applyFont="1" applyFill="1" applyBorder="1" applyAlignment="1" applyProtection="1">
      <alignment horizontal="center" vertical="center" wrapText="1"/>
      <protection locked="0"/>
    </xf>
    <xf numFmtId="0" fontId="22" fillId="0" borderId="14" xfId="42" applyFont="1" applyBorder="1" applyProtection="1">
      <protection locked="0"/>
    </xf>
    <xf numFmtId="0" fontId="22" fillId="0" borderId="15" xfId="42" applyFont="1" applyBorder="1" applyProtection="1">
      <protection locked="0"/>
    </xf>
    <xf numFmtId="0" fontId="21" fillId="33" borderId="26" xfId="42" applyFont="1" applyFill="1" applyBorder="1" applyAlignment="1" applyProtection="1">
      <alignment horizontal="center" vertical="center"/>
      <protection locked="0"/>
    </xf>
    <xf numFmtId="0" fontId="16" fillId="37" borderId="26" xfId="42" applyFont="1" applyFill="1" applyBorder="1" applyAlignment="1" applyProtection="1">
      <alignment horizontal="left"/>
      <protection locked="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00"/>
  <sheetViews>
    <sheetView zoomScaleNormal="100" workbookViewId="0">
      <selection activeCell="D14" sqref="D14"/>
    </sheetView>
  </sheetViews>
  <sheetFormatPr defaultColWidth="14.42578125" defaultRowHeight="15" customHeight="1"/>
  <cols>
    <col min="1" max="1" width="8.7109375" style="16" customWidth="1"/>
    <col min="2" max="2" width="11.28515625" style="16" customWidth="1"/>
    <col min="3" max="3" width="8.7109375" style="16" customWidth="1"/>
    <col min="4" max="4" width="52.28515625" style="16" bestFit="1" customWidth="1"/>
    <col min="5" max="5" width="47.5703125" style="16" bestFit="1" customWidth="1"/>
    <col min="6" max="6" width="44.85546875" style="16" customWidth="1"/>
    <col min="7" max="26" width="8.7109375" style="16" customWidth="1"/>
    <col min="27" max="16384" width="14.42578125" style="16"/>
  </cols>
  <sheetData>
    <row r="1" spans="1:6" ht="15.75">
      <c r="A1" s="14" t="s">
        <v>177</v>
      </c>
      <c r="B1" s="15"/>
    </row>
    <row r="2" spans="1:6" ht="15.75">
      <c r="A2" s="14" t="s">
        <v>178</v>
      </c>
      <c r="B2" s="15"/>
    </row>
    <row r="3" spans="1:6" ht="15.75">
      <c r="A3" s="14" t="s">
        <v>179</v>
      </c>
      <c r="B3" s="15"/>
    </row>
    <row r="4" spans="1:6" ht="15.75">
      <c r="A4" s="44" t="s">
        <v>216</v>
      </c>
      <c r="B4" s="15"/>
    </row>
    <row r="5" spans="1:6">
      <c r="B5" s="15"/>
    </row>
    <row r="6" spans="1:6" ht="16.5">
      <c r="A6" s="54" t="s">
        <v>180</v>
      </c>
      <c r="B6" s="54" t="s">
        <v>181</v>
      </c>
      <c r="C6" s="54" t="s">
        <v>182</v>
      </c>
      <c r="D6" s="47" t="s">
        <v>77</v>
      </c>
      <c r="E6" s="48"/>
      <c r="F6" s="49"/>
    </row>
    <row r="7" spans="1:6" ht="16.5">
      <c r="A7" s="55"/>
      <c r="B7" s="56"/>
      <c r="C7" s="56"/>
      <c r="D7" s="18" t="s">
        <v>183</v>
      </c>
      <c r="E7" s="18" t="s">
        <v>184</v>
      </c>
      <c r="F7" s="18" t="s">
        <v>185</v>
      </c>
    </row>
    <row r="8" spans="1:6" ht="16.5">
      <c r="A8" s="50" t="s">
        <v>186</v>
      </c>
      <c r="B8" s="20" t="s">
        <v>17</v>
      </c>
      <c r="C8" s="20">
        <v>1</v>
      </c>
      <c r="D8" s="42" t="str">
        <f>IFERROR(VLOOKUP($D$6&amp;"1"&amp;$C8,DataJadwal!$G$2:$L$782,4,FALSE),"")</f>
        <v/>
      </c>
      <c r="E8" s="42" t="str">
        <f>IFERROR(VLOOKUP($D$6&amp;"1"&amp;$C8,DataJadwal!$G$2:$L$782,5,FALSE),"")</f>
        <v/>
      </c>
      <c r="F8" s="42" t="str">
        <f>IF(IFERROR(VLOOKUP($D$6&amp;"1"&amp;$C8,DataJadwal!$G$2:$L$782,6,FALSE),"")=0,"",IFERROR(VLOOKUP($D$6&amp;"1"&amp;$C8,DataJadwal!$G$2:$L$782,6,FALSE),""))</f>
        <v/>
      </c>
    </row>
    <row r="9" spans="1:6" ht="16.5">
      <c r="A9" s="51"/>
      <c r="B9" s="21" t="s">
        <v>14</v>
      </c>
      <c r="C9" s="21">
        <v>2</v>
      </c>
      <c r="D9" s="29" t="str">
        <f>IFERROR(VLOOKUP($D$6&amp;"1"&amp;$C9,DataJadwal!$G$2:$L$782,4,FALSE),"")</f>
        <v>MKK2422401207 - Hidrologi [2 SKS]</v>
      </c>
      <c r="E9" s="29" t="str">
        <f>IFERROR(VLOOKUP($D$6&amp;"1"&amp;$C9,DataJadwal!$G$2:$L$782,5,FALSE),"")</f>
        <v>02 - Ir. Made Mudhina, M.T.</v>
      </c>
      <c r="F9" s="29" t="str">
        <f>IF(IFERROR(VLOOKUP($D$6&amp;"1"&amp;$C9,DataJadwal!$G$2:$L$782,6,FALSE),"")=0,"",IFERROR(VLOOKUP($D$6&amp;"1"&amp;$C9,DataJadwal!$G$2:$L$782,6,FALSE),""))</f>
        <v/>
      </c>
    </row>
    <row r="10" spans="1:6" ht="16.5">
      <c r="A10" s="51"/>
      <c r="B10" s="21" t="s">
        <v>9</v>
      </c>
      <c r="C10" s="21">
        <v>3</v>
      </c>
      <c r="D10" s="29" t="str">
        <f>IFERROR(VLOOKUP($D$6&amp;"1"&amp;$C10,DataJadwal!$G$2:$L$782,4,FALSE),"")</f>
        <v>MKK2422401207 - Hidrologi [2 SKS]</v>
      </c>
      <c r="E10" s="29" t="str">
        <f>IFERROR(VLOOKUP($D$6&amp;"1"&amp;$C10,DataJadwal!$G$2:$L$782,5,FALSE),"")</f>
        <v>02 - Ir. Made Mudhina, M.T.</v>
      </c>
      <c r="F10" s="29" t="str">
        <f>IF(IFERROR(VLOOKUP($D$6&amp;"1"&amp;$C10,DataJadwal!$G$2:$L$782,6,FALSE),"")=0,"",IFERROR(VLOOKUP($D$6&amp;"1"&amp;$C10,DataJadwal!$G$2:$L$782,6,FALSE),""))</f>
        <v/>
      </c>
    </row>
    <row r="11" spans="1:6" ht="16.5">
      <c r="A11" s="51"/>
      <c r="B11" s="21" t="s">
        <v>2</v>
      </c>
      <c r="C11" s="21">
        <v>4</v>
      </c>
      <c r="D11" s="29" t="str">
        <f>IFERROR(VLOOKUP($D$6&amp;"1"&amp;$C11,DataJadwal!$G$2:$L$782,4,FALSE),"")</f>
        <v>MKK2422401207 - Hidrologi [2 SKS]</v>
      </c>
      <c r="E11" s="29" t="str">
        <f>IFERROR(VLOOKUP($D$6&amp;"1"&amp;$C11,DataJadwal!$G$2:$L$782,5,FALSE),"")</f>
        <v>02 - Ir. Made Mudhina, M.T.</v>
      </c>
      <c r="F11" s="29" t="str">
        <f>IF(IFERROR(VLOOKUP($D$6&amp;"1"&amp;$C11,DataJadwal!$G$2:$L$782,6,FALSE),"")=0,"",IFERROR(VLOOKUP($D$6&amp;"1"&amp;$C11,DataJadwal!$G$2:$L$782,6,FALSE),""))</f>
        <v/>
      </c>
    </row>
    <row r="12" spans="1:6" ht="16.5">
      <c r="A12" s="51"/>
      <c r="B12" s="21" t="s">
        <v>6</v>
      </c>
      <c r="C12" s="21">
        <v>5</v>
      </c>
      <c r="D12" s="29" t="str">
        <f>IFERROR(VLOOKUP($D$6&amp;"1"&amp;$C12,DataJadwal!$G$2:$L$782,4,FALSE),"")</f>
        <v>MKK2422401205 - Mekanika Tanah 1 [2 SKS]</v>
      </c>
      <c r="E12" s="29" t="str">
        <f>IFERROR(VLOOKUP($D$6&amp;"1"&amp;$C12,DataJadwal!$G$2:$L$782,5,FALSE),"")</f>
        <v>47 - I Made Wahyu Pramana, S.T., M.T.</v>
      </c>
      <c r="F12" s="29" t="str">
        <f>IF(IFERROR(VLOOKUP($D$6&amp;"1"&amp;$C12,DataJadwal!$G$2:$L$782,6,FALSE),"")=0,"",IFERROR(VLOOKUP($D$6&amp;"1"&amp;$C12,DataJadwal!$G$2:$L$782,6,FALSE),""))</f>
        <v/>
      </c>
    </row>
    <row r="13" spans="1:6" ht="16.5">
      <c r="A13" s="51"/>
      <c r="B13" s="21" t="s">
        <v>7</v>
      </c>
      <c r="C13" s="21">
        <v>6</v>
      </c>
      <c r="D13" s="29" t="str">
        <f>IFERROR(VLOOKUP($D$6&amp;"1"&amp;$C13,DataJadwal!$G$2:$L$782,4,FALSE),"")</f>
        <v>MKK2422401205 - Mekanika Tanah 1 [2 SKS]</v>
      </c>
      <c r="E13" s="29" t="str">
        <f>IFERROR(VLOOKUP($D$6&amp;"1"&amp;$C13,DataJadwal!$G$2:$L$782,5,FALSE),"")</f>
        <v>47 - I Made Wahyu Pramana, S.T., M.T.</v>
      </c>
      <c r="F13" s="29" t="str">
        <f>IF(IFERROR(VLOOKUP($D$6&amp;"1"&amp;$C13,DataJadwal!$G$2:$L$782,6,FALSE),"")=0,"",IFERROR(VLOOKUP($D$6&amp;"1"&amp;$C13,DataJadwal!$G$2:$L$782,6,FALSE),""))</f>
        <v/>
      </c>
    </row>
    <row r="14" spans="1:6" ht="16.5">
      <c r="A14" s="51"/>
      <c r="B14" s="21" t="s">
        <v>23</v>
      </c>
      <c r="C14" s="21">
        <v>7</v>
      </c>
      <c r="D14" s="29" t="str">
        <f>IFERROR(VLOOKUP($D$6&amp;"1"&amp;$C14,DataJadwal!$G$2:$L$782,4,FALSE),"")</f>
        <v>MKK2422401205 - Mekanika Tanah 1 [2 SKS]</v>
      </c>
      <c r="E14" s="29" t="str">
        <f>IFERROR(VLOOKUP($D$6&amp;"1"&amp;$C14,DataJadwal!$G$2:$L$782,5,FALSE),"")</f>
        <v>47 - I Made Wahyu Pramana, S.T., M.T.</v>
      </c>
      <c r="F14" s="29" t="str">
        <f>IF(IFERROR(VLOOKUP($D$6&amp;"1"&amp;$C14,DataJadwal!$G$2:$L$782,6,FALSE),"")=0,"",IFERROR(VLOOKUP($D$6&amp;"1"&amp;$C14,DataJadwal!$G$2:$L$782,6,FALSE),""))</f>
        <v/>
      </c>
    </row>
    <row r="15" spans="1:6" ht="16.5">
      <c r="A15" s="52"/>
      <c r="B15" s="22" t="s">
        <v>26</v>
      </c>
      <c r="C15" s="22">
        <v>8</v>
      </c>
      <c r="D15" s="31" t="str">
        <f>IFERROR(VLOOKUP($D$6&amp;"1"&amp;$C15,DataJadwal!$G$2:$L$782,4,FALSE),"")</f>
        <v/>
      </c>
      <c r="E15" s="31" t="str">
        <f>IFERROR(VLOOKUP($D$6&amp;"1"&amp;$C15,DataJadwal!$G$2:$L$782,5,FALSE),"")</f>
        <v/>
      </c>
      <c r="F15" s="31" t="str">
        <f>IF(IFERROR(VLOOKUP($D$6&amp;"1"&amp;$C15,DataJadwal!$G$2:$L$782,6,FALSE),"")=0,"",IFERROR(VLOOKUP($D$6&amp;"1"&amp;$C15,DataJadwal!$G$2:$L$782,6,FALSE),""))</f>
        <v/>
      </c>
    </row>
    <row r="16" spans="1:6" ht="16.5">
      <c r="A16" s="53" t="s">
        <v>187</v>
      </c>
      <c r="B16" s="23" t="s">
        <v>17</v>
      </c>
      <c r="C16" s="23">
        <v>1</v>
      </c>
      <c r="D16" s="33" t="str">
        <f>IFERROR(VLOOKUP($D$6&amp;"2"&amp;$C16,DataJadwal!$G$2:$L$782,4,FALSE),"")</f>
        <v/>
      </c>
      <c r="E16" s="33" t="str">
        <f>IFERROR(VLOOKUP($D$6&amp;"2"&amp;$C16,DataJadwal!$G$2:$L$782,5,FALSE),"")</f>
        <v/>
      </c>
      <c r="F16" s="35" t="str">
        <f>IF(IFERROR(VLOOKUP($D$6&amp;"2"&amp;$C16,DataJadwal!$G$2:$L$782,6,FALSE),"")=0,"",IFERROR(VLOOKUP($D$6&amp;"2"&amp;$C16,DataJadwal!$G$2:$L$782,6,FALSE),""))</f>
        <v/>
      </c>
    </row>
    <row r="17" spans="1:6" ht="16.5">
      <c r="A17" s="51"/>
      <c r="B17" s="24" t="s">
        <v>14</v>
      </c>
      <c r="C17" s="24">
        <v>2</v>
      </c>
      <c r="D17" s="36" t="str">
        <f>IFERROR(VLOOKUP($D$6&amp;"2"&amp;$C17,DataJadwal!$G$2:$L$782,4,FALSE),"")</f>
        <v/>
      </c>
      <c r="E17" s="36" t="str">
        <f>IFERROR(VLOOKUP($D$6&amp;"2"&amp;$C17,DataJadwal!$G$2:$L$782,5,FALSE),"")</f>
        <v/>
      </c>
      <c r="F17" s="36" t="str">
        <f>IF(IFERROR(VLOOKUP($D$6&amp;"2"&amp;$C17,DataJadwal!$G$2:$L$782,6,FALSE),"")=0,"",IFERROR(VLOOKUP($D$6&amp;"2"&amp;$C17,DataJadwal!$G$2:$L$782,6,FALSE),""))</f>
        <v/>
      </c>
    </row>
    <row r="18" spans="1:6" ht="16.5">
      <c r="A18" s="51"/>
      <c r="B18" s="24" t="s">
        <v>9</v>
      </c>
      <c r="C18" s="24">
        <v>3</v>
      </c>
      <c r="D18" s="36" t="str">
        <f>IFERROR(VLOOKUP($D$6&amp;"2"&amp;$C18,DataJadwal!$G$2:$L$782,4,FALSE),"")</f>
        <v>MBB2422401201 - Kewarganegaraan [2 SKS]</v>
      </c>
      <c r="E18" s="36" t="str">
        <f>IFERROR(VLOOKUP($D$6&amp;"2"&amp;$C18,DataJadwal!$G$2:$L$782,5,FALSE),"")</f>
        <v>28 - Anak Agung Ngurah Roy Sumardika, S.H., M.H.</v>
      </c>
      <c r="F18" s="36" t="str">
        <f>IF(IFERROR(VLOOKUP($D$6&amp;"2"&amp;$C18,DataJadwal!$G$2:$L$782,6,FALSE),"")=0,"",IFERROR(VLOOKUP($D$6&amp;"2"&amp;$C18,DataJadwal!$G$2:$L$782,6,FALSE),""))</f>
        <v/>
      </c>
    </row>
    <row r="19" spans="1:6" ht="16.5">
      <c r="A19" s="51"/>
      <c r="B19" s="24" t="s">
        <v>2</v>
      </c>
      <c r="C19" s="24">
        <v>4</v>
      </c>
      <c r="D19" s="36" t="str">
        <f>IFERROR(VLOOKUP($D$6&amp;"2"&amp;$C19,DataJadwal!$G$2:$L$782,4,FALSE),"")</f>
        <v>MBB2422401201 - Kewarganegaraan [2 SKS]</v>
      </c>
      <c r="E19" s="36" t="str">
        <f>IFERROR(VLOOKUP($D$6&amp;"2"&amp;$C19,DataJadwal!$G$2:$L$782,5,FALSE),"")</f>
        <v>28 - Anak Agung Ngurah Roy Sumardika, S.H., M.H.</v>
      </c>
      <c r="F19" s="36" t="str">
        <f>IF(IFERROR(VLOOKUP($D$6&amp;"2"&amp;$C19,DataJadwal!$G$2:$L$782,6,FALSE),"")=0,"",IFERROR(VLOOKUP($D$6&amp;"2"&amp;$C19,DataJadwal!$G$2:$L$782,6,FALSE),""))</f>
        <v/>
      </c>
    </row>
    <row r="20" spans="1:6" ht="16.5">
      <c r="A20" s="51"/>
      <c r="B20" s="24" t="s">
        <v>6</v>
      </c>
      <c r="C20" s="24">
        <v>5</v>
      </c>
      <c r="D20" s="36" t="str">
        <f>IFERROR(VLOOKUP($D$6&amp;"2"&amp;$C20,DataJadwal!$G$2:$L$782,4,FALSE),"")</f>
        <v>MBB2422401201 - Kewarganegaraan [2 SKS]</v>
      </c>
      <c r="E20" s="36" t="str">
        <f>IFERROR(VLOOKUP($D$6&amp;"2"&amp;$C20,DataJadwal!$G$2:$L$782,5,FALSE),"")</f>
        <v>28 - Anak Agung Ngurah Roy Sumardika, S.H., M.H.</v>
      </c>
      <c r="F20" s="36" t="str">
        <f>IF(IFERROR(VLOOKUP($D$6&amp;"2"&amp;$C20,DataJadwal!$G$2:$L$782,6,FALSE),"")=0,"",IFERROR(VLOOKUP($D$6&amp;"2"&amp;$C20,DataJadwal!$G$2:$L$782,6,FALSE),""))</f>
        <v/>
      </c>
    </row>
    <row r="21" spans="1:6" ht="15.75" customHeight="1">
      <c r="A21" s="51"/>
      <c r="B21" s="24" t="s">
        <v>7</v>
      </c>
      <c r="C21" s="24">
        <v>6</v>
      </c>
      <c r="D21" s="36" t="str">
        <f>IFERROR(VLOOKUP($D$6&amp;"2"&amp;$C21,DataJadwal!$G$2:$L$782,4,FALSE),"")</f>
        <v>MKB2422401205 - Aplikasi Komputer Rancang Bangun [2 SKS]</v>
      </c>
      <c r="E21" s="36" t="str">
        <f>IFERROR(VLOOKUP($D$6&amp;"2"&amp;$C21,DataJadwal!$G$2:$L$782,5,FALSE),"")</f>
        <v>45 - I Gst. Pt. Adi Suartika Putra, S.ST.Spl., M.T.</v>
      </c>
      <c r="F21" s="36" t="str">
        <f>IF(IFERROR(VLOOKUP($D$6&amp;"2"&amp;$C21,DataJadwal!$G$2:$L$782,6,FALSE),"")=0,"",IFERROR(VLOOKUP($D$6&amp;"2"&amp;$C21,DataJadwal!$G$2:$L$782,6,FALSE),""))</f>
        <v/>
      </c>
    </row>
    <row r="22" spans="1:6" ht="15.75" customHeight="1">
      <c r="A22" s="51"/>
      <c r="B22" s="24" t="s">
        <v>23</v>
      </c>
      <c r="C22" s="24">
        <v>7</v>
      </c>
      <c r="D22" s="36" t="str">
        <f>IFERROR(VLOOKUP($D$6&amp;"2"&amp;$C22,DataJadwal!$G$2:$L$782,4,FALSE),"")</f>
        <v>MKB2422401205 - Aplikasi Komputer Rancang Bangun [2 SKS]</v>
      </c>
      <c r="E22" s="36" t="str">
        <f>IFERROR(VLOOKUP($D$6&amp;"2"&amp;$C22,DataJadwal!$G$2:$L$782,5,FALSE),"")</f>
        <v>45 - I Gst. Pt. Adi Suartika Putra, S.ST.Spl., M.T.</v>
      </c>
      <c r="F22" s="36" t="str">
        <f>IF(IFERROR(VLOOKUP($D$6&amp;"2"&amp;$C22,DataJadwal!$G$2:$L$782,6,FALSE),"")=0,"",IFERROR(VLOOKUP($D$6&amp;"2"&amp;$C22,DataJadwal!$G$2:$L$782,6,FALSE),""))</f>
        <v/>
      </c>
    </row>
    <row r="23" spans="1:6" ht="15.75" customHeight="1">
      <c r="A23" s="52"/>
      <c r="B23" s="25" t="s">
        <v>26</v>
      </c>
      <c r="C23" s="25">
        <v>8</v>
      </c>
      <c r="D23" s="38" t="str">
        <f>IFERROR(VLOOKUP($D$6&amp;"2"&amp;$C23,DataJadwal!$G$2:$L$782,4,FALSE),"")</f>
        <v>MKB2422401205 - Aplikasi Komputer Rancang Bangun [2 SKS]</v>
      </c>
      <c r="E23" s="38" t="str">
        <f>IFERROR(VLOOKUP($D$6&amp;"2"&amp;$C23,DataJadwal!$G$2:$L$782,5,FALSE),"")</f>
        <v>45 - I Gst. Pt. Adi Suartika Putra, S.ST.Spl., M.T.</v>
      </c>
      <c r="F23" s="38" t="str">
        <f>IF(IFERROR(VLOOKUP($D$6&amp;"2"&amp;$C23,DataJadwal!$G$2:$L$782,6,FALSE),"")=0,"",IFERROR(VLOOKUP($D$6&amp;"2"&amp;$C23,DataJadwal!$G$2:$L$782,6,FALSE),""))</f>
        <v/>
      </c>
    </row>
    <row r="24" spans="1:6" ht="15.75" customHeight="1">
      <c r="A24" s="50" t="s">
        <v>188</v>
      </c>
      <c r="B24" s="20" t="s">
        <v>17</v>
      </c>
      <c r="C24" s="20">
        <v>1</v>
      </c>
      <c r="D24" s="40" t="str">
        <f>IFERROR(VLOOKUP($D$6&amp;"3"&amp;$C24,DataJadwal!$G$2:$L$782,4,FALSE),"")</f>
        <v/>
      </c>
      <c r="E24" s="40" t="str">
        <f>IFERROR(VLOOKUP($D$6&amp;"3"&amp;$C24,DataJadwal!$G$2:$L$782,5,FALSE),"")</f>
        <v/>
      </c>
      <c r="F24" s="40" t="str">
        <f>IF(IFERROR(VLOOKUP($D$6&amp;"3"&amp;$C24,DataJadwal!$G$2:$L$782,6,FALSE),"")=0,"",IFERROR(VLOOKUP($D$6&amp;"3"&amp;$C24,DataJadwal!$G$2:$L$782,6,FALSE),""))</f>
        <v/>
      </c>
    </row>
    <row r="25" spans="1:6" ht="15.75" customHeight="1">
      <c r="A25" s="51"/>
      <c r="B25" s="21" t="s">
        <v>14</v>
      </c>
      <c r="C25" s="21">
        <v>2</v>
      </c>
      <c r="D25" s="29" t="str">
        <f>IFERROR(VLOOKUP($D$6&amp;"3"&amp;$C25,DataJadwal!$G$2:$L$782,4,FALSE),"")</f>
        <v/>
      </c>
      <c r="E25" s="29" t="str">
        <f>IFERROR(VLOOKUP($D$6&amp;"3"&amp;$C25,DataJadwal!$G$2:$L$782,5,FALSE),"")</f>
        <v/>
      </c>
      <c r="F25" s="29" t="str">
        <f>IF(IFERROR(VLOOKUP($D$6&amp;"3"&amp;$C25,DataJadwal!$G$2:$L$782,6,FALSE),"")=0,"",IFERROR(VLOOKUP($D$6&amp;"3"&amp;$C25,DataJadwal!$G$2:$L$782,6,FALSE),""))</f>
        <v/>
      </c>
    </row>
    <row r="26" spans="1:6" ht="15.75" customHeight="1">
      <c r="A26" s="51"/>
      <c r="B26" s="21" t="s">
        <v>9</v>
      </c>
      <c r="C26" s="21">
        <v>3</v>
      </c>
      <c r="D26" s="29" t="str">
        <f>IFERROR(VLOOKUP($D$6&amp;"3"&amp;$C26,DataJadwal!$G$2:$L$782,4,FALSE),"")</f>
        <v/>
      </c>
      <c r="E26" s="29" t="str">
        <f>IFERROR(VLOOKUP($D$6&amp;"3"&amp;$C26,DataJadwal!$G$2:$L$782,5,FALSE),"")</f>
        <v/>
      </c>
      <c r="F26" s="29" t="str">
        <f>IF(IFERROR(VLOOKUP($D$6&amp;"3"&amp;$C26,DataJadwal!$G$2:$L$782,6,FALSE),"")=0,"",IFERROR(VLOOKUP($D$6&amp;"3"&amp;$C26,DataJadwal!$G$2:$L$782,6,FALSE),""))</f>
        <v/>
      </c>
    </row>
    <row r="27" spans="1:6" ht="15.75" customHeight="1">
      <c r="A27" s="51"/>
      <c r="B27" s="21" t="s">
        <v>2</v>
      </c>
      <c r="C27" s="21">
        <v>4</v>
      </c>
      <c r="D27" s="29" t="str">
        <f>IFERROR(VLOOKUP($D$6&amp;"3"&amp;$C27,DataJadwal!$G$2:$L$782,4,FALSE),"")</f>
        <v/>
      </c>
      <c r="E27" s="29" t="str">
        <f>IFERROR(VLOOKUP($D$6&amp;"3"&amp;$C27,DataJadwal!$G$2:$L$782,5,FALSE),"")</f>
        <v/>
      </c>
      <c r="F27" s="29" t="str">
        <f>IF(IFERROR(VLOOKUP($D$6&amp;"3"&amp;$C27,DataJadwal!$G$2:$L$782,6,FALSE),"")=0,"",IFERROR(VLOOKUP($D$6&amp;"3"&amp;$C27,DataJadwal!$G$2:$L$782,6,FALSE),""))</f>
        <v/>
      </c>
    </row>
    <row r="28" spans="1:6" ht="15.75" customHeight="1">
      <c r="A28" s="51"/>
      <c r="B28" s="21" t="s">
        <v>6</v>
      </c>
      <c r="C28" s="21">
        <v>5</v>
      </c>
      <c r="D28" s="29" t="str">
        <f>IFERROR(VLOOKUP($D$6&amp;"3"&amp;$C28,DataJadwal!$G$2:$L$782,4,FALSE),"")</f>
        <v>MDK2422401202 - Matematika  Terapan [2 SKS]</v>
      </c>
      <c r="E28" s="29" t="str">
        <f>IFERROR(VLOOKUP($D$6&amp;"3"&amp;$C28,DataJadwal!$G$2:$L$782,5,FALSE),"")</f>
        <v>27 - I Made Anom Santiana, S.Si.,M.Erg.</v>
      </c>
      <c r="F28" s="29" t="str">
        <f>IF(IFERROR(VLOOKUP($D$6&amp;"3"&amp;$C28,DataJadwal!$G$2:$L$782,6,FALSE),"")=0,"",IFERROR(VLOOKUP($D$6&amp;"3"&amp;$C28,DataJadwal!$G$2:$L$782,6,FALSE),""))</f>
        <v/>
      </c>
    </row>
    <row r="29" spans="1:6" ht="15.75" customHeight="1">
      <c r="A29" s="51"/>
      <c r="B29" s="21" t="s">
        <v>7</v>
      </c>
      <c r="C29" s="21">
        <v>6</v>
      </c>
      <c r="D29" s="29" t="str">
        <f>IFERROR(VLOOKUP($D$6&amp;"3"&amp;$C29,DataJadwal!$G$2:$L$782,4,FALSE),"")</f>
        <v>MDK2422401202 - Matematika  Terapan [2 SKS]</v>
      </c>
      <c r="E29" s="29" t="str">
        <f>IFERROR(VLOOKUP($D$6&amp;"3"&amp;$C29,DataJadwal!$G$2:$L$782,5,FALSE),"")</f>
        <v>27 - I Made Anom Santiana, S.Si.,M.Erg.</v>
      </c>
      <c r="F29" s="29" t="str">
        <f>IF(IFERROR(VLOOKUP($D$6&amp;"3"&amp;$C29,DataJadwal!$G$2:$L$782,6,FALSE),"")=0,"",IFERROR(VLOOKUP($D$6&amp;"3"&amp;$C29,DataJadwal!$G$2:$L$782,6,FALSE),""))</f>
        <v/>
      </c>
    </row>
    <row r="30" spans="1:6" ht="15.75" customHeight="1">
      <c r="A30" s="51"/>
      <c r="B30" s="21" t="s">
        <v>23</v>
      </c>
      <c r="C30" s="21">
        <v>7</v>
      </c>
      <c r="D30" s="29" t="str">
        <f>IFERROR(VLOOKUP($D$6&amp;"3"&amp;$C30,DataJadwal!$G$2:$L$782,4,FALSE),"")</f>
        <v>MDK2422401202 - Matematika  Terapan [2 SKS]</v>
      </c>
      <c r="E30" s="29" t="str">
        <f>IFERROR(VLOOKUP($D$6&amp;"3"&amp;$C30,DataJadwal!$G$2:$L$782,5,FALSE),"")</f>
        <v>27 - I Made Anom Santiana, S.Si.,M.Erg.</v>
      </c>
      <c r="F30" s="29" t="str">
        <f>IF(IFERROR(VLOOKUP($D$6&amp;"3"&amp;$C30,DataJadwal!$G$2:$L$782,6,FALSE),"")=0,"",IFERROR(VLOOKUP($D$6&amp;"3"&amp;$C30,DataJadwal!$G$2:$L$782,6,FALSE),""))</f>
        <v/>
      </c>
    </row>
    <row r="31" spans="1:6" ht="15.75" customHeight="1">
      <c r="A31" s="52"/>
      <c r="B31" s="22" t="s">
        <v>26</v>
      </c>
      <c r="C31" s="22">
        <v>8</v>
      </c>
      <c r="D31" s="31" t="str">
        <f>IFERROR(VLOOKUP($D$6&amp;"3"&amp;$C31,DataJadwal!$G$2:$L$782,4,FALSE),"")</f>
        <v/>
      </c>
      <c r="E31" s="31" t="str">
        <f>IFERROR(VLOOKUP($D$6&amp;"3"&amp;$C31,DataJadwal!$G$2:$L$782,5,FALSE),"")</f>
        <v/>
      </c>
      <c r="F31" s="31" t="str">
        <f>IF(IFERROR(VLOOKUP($D$6&amp;"3"&amp;$C31,DataJadwal!$G$2:$L$782,6,FALSE),"")=0,"",IFERROR(VLOOKUP($D$6&amp;"3"&amp;$C31,DataJadwal!$G$2:$L$782,6,FALSE),""))</f>
        <v/>
      </c>
    </row>
    <row r="32" spans="1:6" ht="15.75" customHeight="1">
      <c r="A32" s="53" t="s">
        <v>189</v>
      </c>
      <c r="B32" s="23" t="s">
        <v>17</v>
      </c>
      <c r="C32" s="23">
        <v>1</v>
      </c>
      <c r="D32" s="33" t="str">
        <f>IFERROR(VLOOKUP($D$6&amp;"4"&amp;$C32,DataJadwal!$G$2:$L$782,4,FALSE),"")</f>
        <v>MKK2422401208 - Hidrolika [2 SKS]</v>
      </c>
      <c r="E32" s="33" t="str">
        <f>IFERROR(VLOOKUP($D$6&amp;"4"&amp;$C32,DataJadwal!$G$2:$L$782,5,FALSE),"")</f>
        <v>33 - Kt. Wiwin Andayani, S.T.,M.T.</v>
      </c>
      <c r="F32" s="33" t="str">
        <f>IF(IFERROR(VLOOKUP($D$6&amp;"4"&amp;$C32,DataJadwal!$G$2:$L$782,6,FALSE),"")=0,"",IFERROR(VLOOKUP($D$6&amp;"4"&amp;$C32,DataJadwal!$G$2:$L$782,6,FALSE),""))</f>
        <v/>
      </c>
    </row>
    <row r="33" spans="1:6" ht="15.75" customHeight="1">
      <c r="A33" s="51"/>
      <c r="B33" s="24" t="s">
        <v>14</v>
      </c>
      <c r="C33" s="24">
        <v>2</v>
      </c>
      <c r="D33" s="36" t="str">
        <f>IFERROR(VLOOKUP($D$6&amp;"4"&amp;$C33,DataJadwal!$G$2:$L$782,4,FALSE),"")</f>
        <v>MKK2422401208 - Hidrolika [2 SKS]</v>
      </c>
      <c r="E33" s="36" t="str">
        <f>IFERROR(VLOOKUP($D$6&amp;"4"&amp;$C33,DataJadwal!$G$2:$L$782,5,FALSE),"")</f>
        <v>33 - Kt. Wiwin Andayani, S.T.,M.T.</v>
      </c>
      <c r="F33" s="36" t="str">
        <f>IF(IFERROR(VLOOKUP($D$6&amp;"4"&amp;$C33,DataJadwal!$G$2:$L$782,6,FALSE),"")=0,"",IFERROR(VLOOKUP($D$6&amp;"4"&amp;$C33,DataJadwal!$G$2:$L$782,6,FALSE),""))</f>
        <v/>
      </c>
    </row>
    <row r="34" spans="1:6" ht="15.75" customHeight="1">
      <c r="A34" s="51"/>
      <c r="B34" s="24" t="s">
        <v>9</v>
      </c>
      <c r="C34" s="24">
        <v>3</v>
      </c>
      <c r="D34" s="36" t="str">
        <f>IFERROR(VLOOKUP($D$6&amp;"4"&amp;$C34,DataJadwal!$G$2:$L$782,4,FALSE),"")</f>
        <v>MKK2422401208 - Hidrolika [2 SKS]</v>
      </c>
      <c r="E34" s="36" t="str">
        <f>IFERROR(VLOOKUP($D$6&amp;"4"&amp;$C34,DataJadwal!$G$2:$L$782,5,FALSE),"")</f>
        <v>33 - Kt. Wiwin Andayani, S.T.,M.T.</v>
      </c>
      <c r="F34" s="36" t="str">
        <f>IF(IFERROR(VLOOKUP($D$6&amp;"4"&amp;$C34,DataJadwal!$G$2:$L$782,6,FALSE),"")=0,"",IFERROR(VLOOKUP($D$6&amp;"4"&amp;$C34,DataJadwal!$G$2:$L$782,6,FALSE),""))</f>
        <v/>
      </c>
    </row>
    <row r="35" spans="1:6" ht="15.75" customHeight="1">
      <c r="A35" s="51"/>
      <c r="B35" s="24" t="s">
        <v>2</v>
      </c>
      <c r="C35" s="24">
        <v>4</v>
      </c>
      <c r="D35" s="36" t="str">
        <f>IFERROR(VLOOKUP($D$6&amp;"4"&amp;$C35,DataJadwal!$G$2:$L$782,4,FALSE),"")</f>
        <v>MKK2422401206 - Mekanika Teknik 2 [2 SKS]</v>
      </c>
      <c r="E35" s="36" t="str">
        <f>IFERROR(VLOOKUP($D$6&amp;"4"&amp;$C35,DataJadwal!$G$2:$L$782,5,FALSE),"")</f>
        <v>34 - I Komang Sudiarta, S.T., M.T.</v>
      </c>
      <c r="F35" s="36" t="str">
        <f>IF(IFERROR(VLOOKUP($D$6&amp;"4"&amp;$C35,DataJadwal!$G$2:$L$782,6,FALSE),"")=0,"",IFERROR(VLOOKUP($D$6&amp;"4"&amp;$C35,DataJadwal!$G$2:$L$782,6,FALSE),""))</f>
        <v/>
      </c>
    </row>
    <row r="36" spans="1:6" ht="15.75" customHeight="1">
      <c r="A36" s="51"/>
      <c r="B36" s="24" t="s">
        <v>6</v>
      </c>
      <c r="C36" s="24">
        <v>5</v>
      </c>
      <c r="D36" s="36" t="str">
        <f>IFERROR(VLOOKUP($D$6&amp;"4"&amp;$C36,DataJadwal!$G$2:$L$782,4,FALSE),"")</f>
        <v>MKK2422401206 - Mekanika Teknik 2 [2 SKS]</v>
      </c>
      <c r="E36" s="36" t="str">
        <f>IFERROR(VLOOKUP($D$6&amp;"4"&amp;$C36,DataJadwal!$G$2:$L$782,5,FALSE),"")</f>
        <v>34 - I Komang Sudiarta, S.T., M.T.</v>
      </c>
      <c r="F36" s="36" t="str">
        <f>IF(IFERROR(VLOOKUP($D$6&amp;"4"&amp;$C36,DataJadwal!$G$2:$L$782,6,FALSE),"")=0,"",IFERROR(VLOOKUP($D$6&amp;"4"&amp;$C36,DataJadwal!$G$2:$L$782,6,FALSE),""))</f>
        <v/>
      </c>
    </row>
    <row r="37" spans="1:6" ht="15.75" customHeight="1">
      <c r="A37" s="51"/>
      <c r="B37" s="24" t="s">
        <v>7</v>
      </c>
      <c r="C37" s="24">
        <v>6</v>
      </c>
      <c r="D37" s="36" t="str">
        <f>IFERROR(VLOOKUP($D$6&amp;"4"&amp;$C37,DataJadwal!$G$2:$L$782,4,FALSE),"")</f>
        <v>MKK2422401206 - Mekanika Teknik 2 [2 SKS]</v>
      </c>
      <c r="E37" s="36" t="str">
        <f>IFERROR(VLOOKUP($D$6&amp;"4"&amp;$C37,DataJadwal!$G$2:$L$782,5,FALSE),"")</f>
        <v>34 - I Komang Sudiarta, S.T., M.T.</v>
      </c>
      <c r="F37" s="36" t="str">
        <f>IF(IFERROR(VLOOKUP($D$6&amp;"4"&amp;$C37,DataJadwal!$G$2:$L$782,6,FALSE),"")=0,"",IFERROR(VLOOKUP($D$6&amp;"4"&amp;$C37,DataJadwal!$G$2:$L$782,6,FALSE),""))</f>
        <v/>
      </c>
    </row>
    <row r="38" spans="1:6" ht="15.75" customHeight="1">
      <c r="A38" s="51"/>
      <c r="B38" s="24" t="s">
        <v>23</v>
      </c>
      <c r="C38" s="24">
        <v>7</v>
      </c>
      <c r="D38" s="36" t="str">
        <f>IFERROR(VLOOKUP($D$6&amp;"4"&amp;$C38,DataJadwal!$G$2:$L$782,4,FALSE),"")</f>
        <v/>
      </c>
      <c r="E38" s="36" t="str">
        <f>IFERROR(VLOOKUP($D$6&amp;"4"&amp;$C38,DataJadwal!$G$2:$L$782,5,FALSE),"")</f>
        <v/>
      </c>
      <c r="F38" s="36" t="str">
        <f>IF(IFERROR(VLOOKUP($D$6&amp;"4"&amp;$C38,DataJadwal!$G$2:$L$782,6,FALSE),"")=0,"",IFERROR(VLOOKUP($D$6&amp;"4"&amp;$C38,DataJadwal!$G$2:$L$782,6,FALSE),""))</f>
        <v/>
      </c>
    </row>
    <row r="39" spans="1:6" ht="15.75" customHeight="1">
      <c r="A39" s="52"/>
      <c r="B39" s="25" t="s">
        <v>26</v>
      </c>
      <c r="C39" s="25">
        <v>8</v>
      </c>
      <c r="D39" s="38" t="str">
        <f>IFERROR(VLOOKUP($D$6&amp;"4"&amp;$C39,DataJadwal!$G$2:$L$782,4,FALSE),"")</f>
        <v/>
      </c>
      <c r="E39" s="38" t="str">
        <f>IFERROR(VLOOKUP($D$6&amp;"4"&amp;$C39,DataJadwal!$G$2:$L$782,5,FALSE),"")</f>
        <v/>
      </c>
      <c r="F39" s="38" t="str">
        <f>IF(IFERROR(VLOOKUP($D$6&amp;"4"&amp;$C39,DataJadwal!$G$2:$L$782,6,FALSE),"")=0,"",IFERROR(VLOOKUP($D$6&amp;"4"&amp;$C39,DataJadwal!$G$2:$L$782,6,FALSE),""))</f>
        <v/>
      </c>
    </row>
    <row r="40" spans="1:6" ht="15.75" customHeight="1">
      <c r="A40" s="50" t="s">
        <v>190</v>
      </c>
      <c r="B40" s="20" t="s">
        <v>17</v>
      </c>
      <c r="C40" s="20">
        <v>1</v>
      </c>
      <c r="D40" s="42" t="str">
        <f>IFERROR(VLOOKUP($D$6&amp;"5"&amp;$C40,DataJadwal!$G$2:$L$782,4,FALSE),"")</f>
        <v/>
      </c>
      <c r="E40" s="42" t="str">
        <f>IFERROR(VLOOKUP($D$6&amp;"5"&amp;$C40,DataJadwal!$G$2:$L$782,5,FALSE),"")</f>
        <v/>
      </c>
      <c r="F40" s="42" t="str">
        <f>IF(IFERROR(VLOOKUP($D$6&amp;"5"&amp;$C40,DataJadwal!$G$2:$L$782,6,FALSE),"")=0,"",IFERROR(VLOOKUP($D$6&amp;"5"&amp;$C40,DataJadwal!$G$2:$L$782,6,FALSE),""))</f>
        <v/>
      </c>
    </row>
    <row r="41" spans="1:6" ht="15.75" customHeight="1">
      <c r="A41" s="51"/>
      <c r="B41" s="21" t="s">
        <v>14</v>
      </c>
      <c r="C41" s="21">
        <v>2</v>
      </c>
      <c r="D41" s="29" t="str">
        <f>IFERROR(VLOOKUP($D$6&amp;"5"&amp;$C41,DataJadwal!$G$2:$L$782,4,FALSE),"")</f>
        <v/>
      </c>
      <c r="E41" s="29" t="str">
        <f>IFERROR(VLOOKUP($D$6&amp;"5"&amp;$C41,DataJadwal!$G$2:$L$782,5,FALSE),"")</f>
        <v/>
      </c>
      <c r="F41" s="29" t="str">
        <f>IF(IFERROR(VLOOKUP($D$6&amp;"5"&amp;$C41,DataJadwal!$G$2:$L$782,6,FALSE),"")=0,"",IFERROR(VLOOKUP($D$6&amp;"5"&amp;$C41,DataJadwal!$G$2:$L$782,6,FALSE),""))</f>
        <v/>
      </c>
    </row>
    <row r="42" spans="1:6" ht="15.75" customHeight="1">
      <c r="A42" s="51"/>
      <c r="B42" s="21" t="s">
        <v>9</v>
      </c>
      <c r="C42" s="21">
        <v>3</v>
      </c>
      <c r="D42" s="29" t="str">
        <f>IFERROR(VLOOKUP($D$6&amp;"5"&amp;$C42,DataJadwal!$G$2:$L$782,4,FALSE),"")</f>
        <v/>
      </c>
      <c r="E42" s="29" t="str">
        <f>IFERROR(VLOOKUP($D$6&amp;"5"&amp;$C42,DataJadwal!$G$2:$L$782,5,FALSE),"")</f>
        <v/>
      </c>
      <c r="F42" s="29" t="str">
        <f>IF(IFERROR(VLOOKUP($D$6&amp;"5"&amp;$C42,DataJadwal!$G$2:$L$782,6,FALSE),"")=0,"",IFERROR(VLOOKUP($D$6&amp;"5"&amp;$C42,DataJadwal!$G$2:$L$782,6,FALSE),""))</f>
        <v/>
      </c>
    </row>
    <row r="43" spans="1:6" ht="15.75" customHeight="1">
      <c r="A43" s="51"/>
      <c r="B43" s="21" t="s">
        <v>2</v>
      </c>
      <c r="C43" s="21">
        <v>4</v>
      </c>
      <c r="D43" s="29" t="str">
        <f>IFERROR(VLOOKUP($D$6&amp;"5"&amp;$C43,DataJadwal!$G$2:$L$782,4,FALSE),"")</f>
        <v>MKK2422401204 - Manajemen Konstruksi [2 SKS]</v>
      </c>
      <c r="E43" s="29" t="str">
        <f>IFERROR(VLOOKUP($D$6&amp;"5"&amp;$C43,DataJadwal!$G$2:$L$782,5,FALSE),"")</f>
        <v>51 - I Gusti Ayu Wulan Krisna Dewi, S.T., M.T.</v>
      </c>
      <c r="F43" s="29" t="str">
        <f>IF(IFERROR(VLOOKUP($D$6&amp;"5"&amp;$C43,DataJadwal!$G$2:$L$782,6,FALSE),"")=0,"",IFERROR(VLOOKUP($D$6&amp;"5"&amp;$C43,DataJadwal!$G$2:$L$782,6,FALSE),""))</f>
        <v/>
      </c>
    </row>
    <row r="44" spans="1:6" ht="15.75" customHeight="1">
      <c r="A44" s="51"/>
      <c r="B44" s="21" t="s">
        <v>6</v>
      </c>
      <c r="C44" s="21">
        <v>5</v>
      </c>
      <c r="D44" s="29" t="str">
        <f>IFERROR(VLOOKUP($D$6&amp;"5"&amp;$C44,DataJadwal!$G$2:$L$782,4,FALSE),"")</f>
        <v>MKK2422401204 - Manajemen Konstruksi [2 SKS]</v>
      </c>
      <c r="E44" s="29" t="str">
        <f>IFERROR(VLOOKUP($D$6&amp;"5"&amp;$C44,DataJadwal!$G$2:$L$782,5,FALSE),"")</f>
        <v>51 - I Gusti Ayu Wulan Krisna Dewi, S.T., M.T.</v>
      </c>
      <c r="F44" s="29" t="str">
        <f>IF(IFERROR(VLOOKUP($D$6&amp;"5"&amp;$C44,DataJadwal!$G$2:$L$782,6,FALSE),"")=0,"",IFERROR(VLOOKUP($D$6&amp;"5"&amp;$C44,DataJadwal!$G$2:$L$782,6,FALSE),""))</f>
        <v/>
      </c>
    </row>
    <row r="45" spans="1:6" ht="15.75" customHeight="1">
      <c r="A45" s="51"/>
      <c r="B45" s="21" t="s">
        <v>7</v>
      </c>
      <c r="C45" s="21">
        <v>6</v>
      </c>
      <c r="D45" s="29" t="str">
        <f>IFERROR(VLOOKUP($D$6&amp;"5"&amp;$C45,DataJadwal!$G$2:$L$782,4,FALSE),"")</f>
        <v>MKK2422401204 - Manajemen Konstruksi [2 SKS]</v>
      </c>
      <c r="E45" s="29" t="str">
        <f>IFERROR(VLOOKUP($D$6&amp;"5"&amp;$C45,DataJadwal!$G$2:$L$782,5,FALSE),"")</f>
        <v>51 - I Gusti Ayu Wulan Krisna Dewi, S.T., M.T.</v>
      </c>
      <c r="F45" s="29" t="str">
        <f>IF(IFERROR(VLOOKUP($D$6&amp;"5"&amp;$C45,DataJadwal!$G$2:$L$782,6,FALSE),"")=0,"",IFERROR(VLOOKUP($D$6&amp;"5"&amp;$C45,DataJadwal!$G$2:$L$782,6,FALSE),""))</f>
        <v/>
      </c>
    </row>
    <row r="46" spans="1:6" ht="15.75" customHeight="1">
      <c r="A46" s="51"/>
      <c r="B46" s="21" t="s">
        <v>23</v>
      </c>
      <c r="C46" s="21">
        <v>7</v>
      </c>
      <c r="D46" s="29" t="str">
        <f>IFERROR(VLOOKUP($D$6&amp;"5"&amp;$C46,DataJadwal!$G$2:$L$782,4,FALSE),"")</f>
        <v/>
      </c>
      <c r="E46" s="29" t="str">
        <f>IFERROR(VLOOKUP($D$6&amp;"5"&amp;$C46,DataJadwal!$G$2:$L$782,5,FALSE),"")</f>
        <v/>
      </c>
      <c r="F46" s="29" t="str">
        <f>IF(IFERROR(VLOOKUP($D$6&amp;"5"&amp;$C46,DataJadwal!$G$2:$L$782,6,FALSE),"")=0,"",IFERROR(VLOOKUP($D$6&amp;"5"&amp;$C46,DataJadwal!$G$2:$L$782,6,FALSE),""))</f>
        <v/>
      </c>
    </row>
    <row r="47" spans="1:6" ht="15.75" customHeight="1">
      <c r="A47" s="52"/>
      <c r="B47" s="22" t="s">
        <v>26</v>
      </c>
      <c r="C47" s="22">
        <v>8</v>
      </c>
      <c r="D47" s="31" t="str">
        <f>IFERROR(VLOOKUP($D$6&amp;"5"&amp;$C47,DataJadwal!$G$2:$L$782,4,FALSE),"")</f>
        <v/>
      </c>
      <c r="E47" s="31" t="str">
        <f>IFERROR(VLOOKUP($D$6&amp;"5"&amp;$C47,DataJadwal!$G$2:$L$782,5,FALSE),"")</f>
        <v/>
      </c>
      <c r="F47" s="31" t="str">
        <f>IF(IFERROR(VLOOKUP($D$6&amp;"5"&amp;$C47,DataJadwal!$G$2:$L$782,6,FALSE),"")=0,"",IFERROR(VLOOKUP($D$6&amp;"5"&amp;$C47,DataJadwal!$G$2:$L$782,6,FALSE),""))</f>
        <v/>
      </c>
    </row>
    <row r="48" spans="1:6" ht="15.75" customHeight="1"/>
    <row r="49" s="16" customFormat="1" ht="15.75" customHeight="1"/>
    <row r="50" s="16" customFormat="1" ht="15.75" customHeight="1"/>
    <row r="51" s="16" customFormat="1" ht="15.75" customHeight="1"/>
    <row r="52" s="16" customFormat="1" ht="15.75" customHeight="1"/>
    <row r="53" s="16" customFormat="1" ht="15.75" customHeight="1"/>
    <row r="54" s="16" customFormat="1" ht="15.75" customHeight="1"/>
    <row r="55" s="16" customFormat="1" ht="15.75" customHeight="1"/>
    <row r="56" s="16" customFormat="1" ht="15.75" customHeight="1"/>
    <row r="57" s="16" customFormat="1" ht="15.75" customHeight="1"/>
    <row r="58" s="16" customFormat="1" ht="15.75" customHeight="1"/>
    <row r="59" s="16" customFormat="1" ht="15.75" customHeight="1"/>
    <row r="60" s="16" customFormat="1" ht="15.75" customHeight="1"/>
    <row r="61" s="16" customFormat="1" ht="15.75" customHeight="1"/>
    <row r="62" s="16" customFormat="1" ht="15.75" customHeight="1"/>
    <row r="63" s="16" customFormat="1" ht="15.75" customHeight="1"/>
    <row r="64" s="16" customFormat="1" ht="15.75" customHeight="1"/>
    <row r="65" s="16" customFormat="1" ht="15.75" customHeight="1"/>
    <row r="66" s="16" customFormat="1" ht="15.75" customHeight="1"/>
    <row r="67" s="16" customFormat="1" ht="15.75" customHeight="1"/>
    <row r="68" s="16" customFormat="1" ht="15.75" customHeight="1"/>
    <row r="69" s="16" customFormat="1" ht="15.75" customHeight="1"/>
    <row r="70" s="16" customFormat="1" ht="15.75" customHeight="1"/>
    <row r="71" s="16" customFormat="1" ht="15.75" customHeight="1"/>
    <row r="72" s="16" customFormat="1" ht="15.75" customHeight="1"/>
    <row r="73" s="16" customFormat="1" ht="15.75" customHeight="1"/>
    <row r="74" s="16" customFormat="1" ht="15.75" customHeight="1"/>
    <row r="75" s="16" customFormat="1" ht="15.75" customHeight="1"/>
    <row r="76" s="16" customFormat="1" ht="15.75" customHeight="1"/>
    <row r="77" s="16" customFormat="1" ht="15.75" customHeight="1"/>
    <row r="78" s="16" customFormat="1" ht="15.75" customHeight="1"/>
    <row r="79" s="16" customFormat="1" ht="15.75" customHeight="1"/>
    <row r="80" s="16" customFormat="1" ht="15.75" customHeight="1"/>
    <row r="81" s="16" customFormat="1" ht="15.75" customHeight="1"/>
    <row r="82" s="16" customFormat="1" ht="15.75" customHeight="1"/>
    <row r="83" s="16" customFormat="1" ht="15.75" customHeight="1"/>
    <row r="84" s="16" customFormat="1" ht="15.75" customHeight="1"/>
    <row r="85" s="16" customFormat="1" ht="15.75" customHeight="1"/>
    <row r="86" s="16" customFormat="1" ht="15.75" customHeight="1"/>
    <row r="87" s="16" customFormat="1" ht="15.75" customHeight="1"/>
    <row r="88" s="16" customFormat="1" ht="15.75" customHeight="1"/>
    <row r="89" s="16" customFormat="1" ht="15.75" customHeight="1"/>
    <row r="90" s="16" customFormat="1" ht="15.75" customHeight="1"/>
    <row r="91" s="16" customFormat="1" ht="15.75" customHeight="1"/>
    <row r="92" s="16" customFormat="1" ht="15.75" customHeight="1"/>
    <row r="93" s="16" customFormat="1" ht="15.75" customHeight="1"/>
    <row r="94" s="16" customFormat="1" ht="15.75" customHeight="1"/>
    <row r="95" s="16" customFormat="1" ht="15.75" customHeight="1"/>
    <row r="96" s="16" customFormat="1" ht="15.75" customHeight="1"/>
    <row r="97" s="16" customFormat="1" ht="15.75" customHeight="1"/>
    <row r="98" s="16" customFormat="1" ht="15.75" customHeight="1"/>
    <row r="99" s="16" customFormat="1" ht="15.75" customHeight="1"/>
    <row r="100" s="16" customFormat="1" ht="15.75" customHeight="1"/>
    <row r="101" s="16" customFormat="1" ht="15.75" customHeight="1"/>
    <row r="102" s="16" customFormat="1" ht="15.75" customHeight="1"/>
    <row r="103" s="16" customFormat="1" ht="15.75" customHeight="1"/>
    <row r="104" s="16" customFormat="1" ht="15.75" customHeight="1"/>
    <row r="105" s="16" customFormat="1" ht="15.75" customHeight="1"/>
    <row r="106" s="16" customFormat="1" ht="15.75" customHeight="1"/>
    <row r="107" s="16" customFormat="1" ht="15.75" customHeight="1"/>
    <row r="108" s="16" customFormat="1" ht="15.75" customHeight="1"/>
    <row r="109" s="16" customFormat="1" ht="15.75" customHeight="1"/>
    <row r="110" s="16" customFormat="1" ht="15.75" customHeight="1"/>
    <row r="111" s="16" customFormat="1" ht="15.75" customHeight="1"/>
    <row r="112" s="16" customFormat="1" ht="15.75" customHeight="1"/>
    <row r="113" s="16" customFormat="1" ht="15.75" customHeight="1"/>
    <row r="114" s="16" customFormat="1" ht="15.75" customHeight="1"/>
    <row r="115" s="16" customFormat="1" ht="15.75" customHeight="1"/>
    <row r="116" s="16" customFormat="1" ht="15.75" customHeight="1"/>
    <row r="117" s="16" customFormat="1" ht="15.75" customHeight="1"/>
    <row r="118" s="16" customFormat="1" ht="15.75" customHeight="1"/>
    <row r="119" s="16" customFormat="1" ht="15.75" customHeight="1"/>
    <row r="120" s="16" customFormat="1" ht="15.75" customHeight="1"/>
    <row r="121" s="16" customFormat="1" ht="15.75" customHeight="1"/>
    <row r="122" s="16" customFormat="1" ht="15.75" customHeight="1"/>
    <row r="123" s="16" customFormat="1" ht="15.75" customHeight="1"/>
    <row r="124" s="16" customFormat="1" ht="15.75" customHeight="1"/>
    <row r="125" s="16" customFormat="1" ht="15.75" customHeight="1"/>
    <row r="126" s="16" customFormat="1" ht="15.75" customHeight="1"/>
    <row r="127" s="16" customFormat="1" ht="15.75" customHeight="1"/>
    <row r="128" s="16" customFormat="1" ht="15.75" customHeight="1"/>
    <row r="129" s="16" customFormat="1" ht="15.75" customHeight="1"/>
    <row r="130" s="16" customFormat="1" ht="15.75" customHeight="1"/>
    <row r="131" s="16" customFormat="1" ht="15.75" customHeight="1"/>
    <row r="132" s="16" customFormat="1" ht="15.75" customHeight="1"/>
    <row r="133" s="16" customFormat="1" ht="15.75" customHeight="1"/>
    <row r="134" s="16" customFormat="1" ht="15.75" customHeight="1"/>
    <row r="135" s="16" customFormat="1" ht="15.75" customHeight="1"/>
    <row r="136" s="16" customFormat="1" ht="15.75" customHeight="1"/>
    <row r="137" s="16" customFormat="1" ht="15.75" customHeight="1"/>
    <row r="138" s="16" customFormat="1" ht="15.75" customHeight="1"/>
    <row r="139" s="16" customFormat="1" ht="15.75" customHeight="1"/>
    <row r="140" s="16" customFormat="1" ht="15.75" customHeight="1"/>
    <row r="141" s="16" customFormat="1" ht="15.75" customHeight="1"/>
    <row r="142" s="16" customFormat="1" ht="15.75" customHeight="1"/>
    <row r="143" s="16" customFormat="1" ht="15.75" customHeight="1"/>
    <row r="144" s="16" customFormat="1" ht="15.75" customHeight="1"/>
    <row r="145" s="16" customFormat="1" ht="15.75" customHeight="1"/>
    <row r="146" s="16" customFormat="1" ht="15.75" customHeight="1"/>
    <row r="147" s="16" customFormat="1" ht="15.75" customHeight="1"/>
    <row r="148" s="16" customFormat="1" ht="15.75" customHeight="1"/>
    <row r="149" s="16" customFormat="1" ht="15.75" customHeight="1"/>
    <row r="150" s="16" customFormat="1" ht="15.75" customHeight="1"/>
    <row r="151" s="16" customFormat="1" ht="15.75" customHeight="1"/>
    <row r="152" s="16" customFormat="1" ht="15.75" customHeight="1"/>
    <row r="153" s="16" customFormat="1" ht="15.75" customHeight="1"/>
    <row r="154" s="16" customFormat="1" ht="15.75" customHeight="1"/>
    <row r="155" s="16" customFormat="1" ht="15.75" customHeight="1"/>
    <row r="156" s="16" customFormat="1" ht="15.75" customHeight="1"/>
    <row r="157" s="16" customFormat="1" ht="15.75" customHeight="1"/>
    <row r="158" s="16" customFormat="1" ht="15.75" customHeight="1"/>
    <row r="159" s="16" customFormat="1" ht="15.75" customHeight="1"/>
    <row r="160" s="16" customFormat="1" ht="15.75" customHeight="1"/>
    <row r="161" s="16" customFormat="1" ht="15.75" customHeight="1"/>
    <row r="162" s="16" customFormat="1" ht="15.75" customHeight="1"/>
    <row r="163" s="16" customFormat="1" ht="15.75" customHeight="1"/>
    <row r="164" s="16" customFormat="1" ht="15.75" customHeight="1"/>
    <row r="165" s="16" customFormat="1" ht="15.75" customHeight="1"/>
    <row r="166" s="16" customFormat="1" ht="15.75" customHeight="1"/>
    <row r="167" s="16" customFormat="1" ht="15.75" customHeight="1"/>
    <row r="168" s="16" customFormat="1" ht="15.75" customHeight="1"/>
    <row r="169" s="16" customFormat="1" ht="15.75" customHeight="1"/>
    <row r="170" s="16" customFormat="1" ht="15.75" customHeight="1"/>
    <row r="171" s="16" customFormat="1" ht="15.75" customHeight="1"/>
    <row r="172" s="16" customFormat="1" ht="15.75" customHeight="1"/>
    <row r="173" s="16" customFormat="1" ht="15.75" customHeight="1"/>
    <row r="174" s="16" customFormat="1" ht="15.75" customHeight="1"/>
    <row r="175" s="16" customFormat="1" ht="15.75" customHeight="1"/>
    <row r="176" s="16" customFormat="1" ht="15.75" customHeight="1"/>
    <row r="177" s="16" customFormat="1" ht="15.75" customHeight="1"/>
    <row r="178" s="16" customFormat="1" ht="15.75" customHeight="1"/>
    <row r="179" s="16" customFormat="1" ht="15.75" customHeight="1"/>
    <row r="180" s="16" customFormat="1" ht="15.75" customHeight="1"/>
    <row r="181" s="16" customFormat="1" ht="15.75" customHeight="1"/>
    <row r="182" s="16" customFormat="1" ht="15.75" customHeight="1"/>
    <row r="183" s="16" customFormat="1" ht="15.75" customHeight="1"/>
    <row r="184" s="16" customFormat="1" ht="15.75" customHeight="1"/>
    <row r="185" s="16" customFormat="1" ht="15.75" customHeight="1"/>
    <row r="186" s="16" customFormat="1" ht="15.75" customHeight="1"/>
    <row r="187" s="16" customFormat="1" ht="15.75" customHeight="1"/>
    <row r="188" s="16" customFormat="1" ht="15.75" customHeight="1"/>
    <row r="189" s="16" customFormat="1" ht="15.75" customHeight="1"/>
    <row r="190" s="16" customFormat="1" ht="15.75" customHeight="1"/>
    <row r="191" s="16" customFormat="1" ht="15.75" customHeight="1"/>
    <row r="192" s="16" customFormat="1" ht="15.75" customHeight="1"/>
    <row r="193" s="16" customFormat="1" ht="15.75" customHeight="1"/>
    <row r="194" s="16" customFormat="1" ht="15.75" customHeight="1"/>
    <row r="195" s="16" customFormat="1" ht="15.75" customHeight="1"/>
    <row r="196" s="16" customFormat="1" ht="15.75" customHeight="1"/>
    <row r="197" s="16" customFormat="1" ht="15.75" customHeight="1"/>
    <row r="198" s="16" customFormat="1" ht="15.75" customHeight="1"/>
    <row r="199" s="16" customFormat="1" ht="15.75" customHeight="1"/>
    <row r="200" s="16" customFormat="1" ht="15.75" customHeight="1"/>
    <row r="201" s="16" customFormat="1" ht="15.75" customHeight="1"/>
    <row r="202" s="16" customFormat="1" ht="15.75" customHeight="1"/>
    <row r="203" s="16" customFormat="1" ht="15.75" customHeight="1"/>
    <row r="204" s="16" customFormat="1" ht="15.75" customHeight="1"/>
    <row r="205" s="16" customFormat="1" ht="15.75" customHeight="1"/>
    <row r="206" s="16" customFormat="1" ht="15.75" customHeight="1"/>
    <row r="207" s="16" customFormat="1" ht="15.75" customHeight="1"/>
    <row r="208" s="16" customFormat="1" ht="15.75" customHeight="1"/>
    <row r="209" s="16" customFormat="1" ht="15.75" customHeight="1"/>
    <row r="210" s="16" customFormat="1" ht="15.75" customHeight="1"/>
    <row r="211" s="16" customFormat="1" ht="15.75" customHeight="1"/>
    <row r="212" s="16" customFormat="1" ht="15.75" customHeight="1"/>
    <row r="213" s="16" customFormat="1" ht="15.75" customHeight="1"/>
    <row r="214" s="16" customFormat="1" ht="15.75" customHeight="1"/>
    <row r="215" s="16" customFormat="1" ht="15.75" customHeight="1"/>
    <row r="216" s="16" customFormat="1" ht="15.75" customHeight="1"/>
    <row r="217" s="16" customFormat="1" ht="15.75" customHeight="1"/>
    <row r="218" s="16" customFormat="1" ht="15.75" customHeight="1"/>
    <row r="219" s="16" customFormat="1" ht="15.75" customHeight="1"/>
    <row r="220" s="16" customFormat="1" ht="15.75" customHeight="1"/>
    <row r="221" s="16" customFormat="1" ht="15.75" customHeight="1"/>
    <row r="222" s="16" customFormat="1" ht="15.75" customHeight="1"/>
    <row r="223" s="16" customFormat="1" ht="15.75" customHeight="1"/>
    <row r="224" s="16" customFormat="1" ht="15.75" customHeight="1"/>
    <row r="225" s="16" customFormat="1" ht="15.75" customHeight="1"/>
    <row r="226" s="16" customFormat="1" ht="15.75" customHeight="1"/>
    <row r="227" s="16" customFormat="1" ht="15.75" customHeight="1"/>
    <row r="228" s="16" customFormat="1" ht="15.75" customHeight="1"/>
    <row r="229" s="16" customFormat="1" ht="15.75" customHeight="1"/>
    <row r="230" s="16" customFormat="1" ht="15.75" customHeight="1"/>
    <row r="231" s="16" customFormat="1" ht="15.75" customHeight="1"/>
    <row r="232" s="16" customFormat="1" ht="15.75" customHeight="1"/>
    <row r="233" s="16" customFormat="1" ht="15.75" customHeight="1"/>
    <row r="234" s="16" customFormat="1" ht="15.75" customHeight="1"/>
    <row r="235" s="16" customFormat="1" ht="15.75" customHeight="1"/>
    <row r="236" s="16" customFormat="1" ht="15.75" customHeight="1"/>
    <row r="237" s="16" customFormat="1" ht="15.75" customHeight="1"/>
    <row r="238" s="16" customFormat="1" ht="15.75" customHeight="1"/>
    <row r="239" s="16" customFormat="1" ht="15.75" customHeight="1"/>
    <row r="240" s="16" customFormat="1" ht="15.75" customHeight="1"/>
    <row r="241" s="16" customFormat="1" ht="15.75" customHeight="1"/>
    <row r="242" s="16" customFormat="1" ht="15.75" customHeight="1"/>
    <row r="243" s="16" customFormat="1" ht="15.75" customHeight="1"/>
    <row r="244" s="16" customFormat="1" ht="15.75" customHeight="1"/>
    <row r="245" s="16" customFormat="1" ht="15.75" customHeight="1"/>
    <row r="246" s="16" customFormat="1" ht="15.75" customHeight="1"/>
    <row r="247" s="16" customFormat="1" ht="15.75" customHeight="1"/>
    <row r="248" s="16" customFormat="1" ht="15.75" customHeight="1"/>
    <row r="249" s="16" customFormat="1" ht="15.75" customHeight="1"/>
    <row r="250" s="16" customFormat="1" ht="15.75" customHeight="1"/>
    <row r="251" s="16" customFormat="1" ht="15.75" customHeight="1"/>
    <row r="252" s="16" customFormat="1" ht="15.75" customHeight="1"/>
    <row r="253" s="16" customFormat="1" ht="15.75" customHeight="1"/>
    <row r="254" s="16" customFormat="1" ht="15.75" customHeight="1"/>
    <row r="255" s="16" customFormat="1" ht="15.75" customHeight="1"/>
    <row r="256" s="16" customFormat="1" ht="15.75" customHeight="1"/>
    <row r="257" s="16" customFormat="1" ht="15.75" customHeight="1"/>
    <row r="258" s="16" customFormat="1" ht="15.75" customHeight="1"/>
    <row r="259" s="16" customFormat="1" ht="15.75" customHeight="1"/>
    <row r="260" s="16" customFormat="1" ht="15.75" customHeight="1"/>
    <row r="261" s="16" customFormat="1" ht="15.75" customHeight="1"/>
    <row r="262" s="16" customFormat="1" ht="15.75" customHeight="1"/>
    <row r="263" s="16" customFormat="1" ht="15.75" customHeight="1"/>
    <row r="264" s="16" customFormat="1" ht="15.75" customHeight="1"/>
    <row r="265" s="16" customFormat="1" ht="15.75" customHeight="1"/>
    <row r="266" s="16" customFormat="1" ht="15.75" customHeight="1"/>
    <row r="267" s="16" customFormat="1" ht="15.75" customHeight="1"/>
    <row r="268" s="16" customFormat="1" ht="15.75" customHeight="1"/>
    <row r="269" s="16" customFormat="1" ht="15.75" customHeight="1"/>
    <row r="270" s="16" customFormat="1" ht="15.75" customHeight="1"/>
    <row r="271" s="16" customFormat="1" ht="15.75" customHeight="1"/>
    <row r="272" s="16" customFormat="1" ht="15.75" customHeight="1"/>
    <row r="273" s="16" customFormat="1" ht="15.75" customHeight="1"/>
    <row r="274" s="16" customFormat="1" ht="15.75" customHeight="1"/>
    <row r="275" s="16" customFormat="1" ht="15.75" customHeight="1"/>
    <row r="276" s="16" customFormat="1" ht="15.75" customHeight="1"/>
    <row r="277" s="16" customFormat="1" ht="15.75" customHeight="1"/>
    <row r="278" s="16" customFormat="1" ht="15.75" customHeight="1"/>
    <row r="279" s="16" customFormat="1" ht="15.75" customHeight="1"/>
    <row r="280" s="16" customFormat="1" ht="15.75" customHeight="1"/>
    <row r="281" s="16" customFormat="1" ht="15.75" customHeight="1"/>
    <row r="282" s="16" customFormat="1" ht="15.75" customHeight="1"/>
    <row r="283" s="16" customFormat="1" ht="15.75" customHeight="1"/>
    <row r="284" s="16" customFormat="1" ht="15.75" customHeight="1"/>
    <row r="285" s="16" customFormat="1" ht="15.75" customHeight="1"/>
    <row r="286" s="16" customFormat="1" ht="15.75" customHeight="1"/>
    <row r="287" s="16" customFormat="1" ht="15.75" customHeight="1"/>
    <row r="288" s="16" customFormat="1" ht="15.75" customHeight="1"/>
    <row r="289" s="16" customFormat="1" ht="15.75" customHeight="1"/>
    <row r="290" s="16" customFormat="1" ht="15.75" customHeight="1"/>
    <row r="291" s="16" customFormat="1" ht="15.75" customHeight="1"/>
    <row r="292" s="16" customFormat="1" ht="15.75" customHeight="1"/>
    <row r="293" s="16" customFormat="1" ht="15.75" customHeight="1"/>
    <row r="294" s="16" customFormat="1" ht="15.75" customHeight="1"/>
    <row r="295" s="16" customFormat="1" ht="15.75" customHeight="1"/>
    <row r="296" s="16" customFormat="1" ht="15.75" customHeight="1"/>
    <row r="297" s="16" customFormat="1" ht="15.75" customHeight="1"/>
    <row r="298" s="16" customFormat="1" ht="15.75" customHeight="1"/>
    <row r="299" s="16" customFormat="1" ht="15.75" customHeight="1"/>
    <row r="300" s="16" customFormat="1" ht="15.75" customHeight="1"/>
    <row r="301" s="16" customFormat="1" ht="15.75" customHeight="1"/>
    <row r="302" s="16" customFormat="1" ht="15.75" customHeight="1"/>
    <row r="303" s="16" customFormat="1" ht="15.75" customHeight="1"/>
    <row r="304" s="16" customFormat="1" ht="15.75" customHeight="1"/>
    <row r="305" s="16" customFormat="1" ht="15.75" customHeight="1"/>
    <row r="306" s="16" customFormat="1" ht="15.75" customHeight="1"/>
    <row r="307" s="16" customFormat="1" ht="15.75" customHeight="1"/>
    <row r="308" s="16" customFormat="1" ht="15.75" customHeight="1"/>
    <row r="309" s="16" customFormat="1" ht="15.75" customHeight="1"/>
    <row r="310" s="16" customFormat="1" ht="15.75" customHeight="1"/>
    <row r="311" s="16" customFormat="1" ht="15.75" customHeight="1"/>
    <row r="312" s="16" customFormat="1" ht="15.75" customHeight="1"/>
    <row r="313" s="16" customFormat="1" ht="15.75" customHeight="1"/>
    <row r="314" s="16" customFormat="1" ht="15.75" customHeight="1"/>
    <row r="315" s="16" customFormat="1" ht="15.75" customHeight="1"/>
    <row r="316" s="16" customFormat="1" ht="15.75" customHeight="1"/>
    <row r="317" s="16" customFormat="1" ht="15.75" customHeight="1"/>
    <row r="318" s="16" customFormat="1" ht="15.75" customHeight="1"/>
    <row r="319" s="16" customFormat="1" ht="15.75" customHeight="1"/>
    <row r="320" s="16" customFormat="1" ht="15.75" customHeight="1"/>
    <row r="321" s="16" customFormat="1" ht="15.75" customHeight="1"/>
    <row r="322" s="16" customFormat="1" ht="15.75" customHeight="1"/>
    <row r="323" s="16" customFormat="1" ht="15.75" customHeight="1"/>
    <row r="324" s="16" customFormat="1" ht="15.75" customHeight="1"/>
    <row r="325" s="16" customFormat="1" ht="15.75" customHeight="1"/>
    <row r="326" s="16" customFormat="1" ht="15.75" customHeight="1"/>
    <row r="327" s="16" customFormat="1" ht="15.75" customHeight="1"/>
    <row r="328" s="16" customFormat="1" ht="15.75" customHeight="1"/>
    <row r="329" s="16" customFormat="1" ht="15.75" customHeight="1"/>
    <row r="330" s="16" customFormat="1" ht="15.75" customHeight="1"/>
    <row r="331" s="16" customFormat="1" ht="15.75" customHeight="1"/>
    <row r="332" s="16" customFormat="1" ht="15.75" customHeight="1"/>
    <row r="333" s="16" customFormat="1" ht="15.75" customHeight="1"/>
    <row r="334" s="16" customFormat="1" ht="15.75" customHeight="1"/>
    <row r="335" s="16" customFormat="1" ht="15.75" customHeight="1"/>
    <row r="336" s="16" customFormat="1" ht="15.75" customHeight="1"/>
    <row r="337" s="16" customFormat="1" ht="15.75" customHeight="1"/>
    <row r="338" s="16" customFormat="1" ht="15.75" customHeight="1"/>
    <row r="339" s="16" customFormat="1" ht="15.75" customHeight="1"/>
    <row r="340" s="16" customFormat="1" ht="15.75" customHeight="1"/>
    <row r="341" s="16" customFormat="1" ht="15.75" customHeight="1"/>
    <row r="342" s="16" customFormat="1" ht="15.75" customHeight="1"/>
    <row r="343" s="16" customFormat="1" ht="15.75" customHeight="1"/>
    <row r="344" s="16" customFormat="1" ht="15.75" customHeight="1"/>
    <row r="345" s="16" customFormat="1" ht="15.75" customHeight="1"/>
    <row r="346" s="16" customFormat="1" ht="15.75" customHeight="1"/>
    <row r="347" s="16" customFormat="1" ht="15.75" customHeight="1"/>
    <row r="348" s="16" customFormat="1" ht="15.75" customHeight="1"/>
    <row r="349" s="16" customFormat="1" ht="15.75" customHeight="1"/>
    <row r="350" s="16" customFormat="1" ht="15.75" customHeight="1"/>
    <row r="351" s="16" customFormat="1" ht="15.75" customHeight="1"/>
    <row r="352" s="16" customFormat="1" ht="15.75" customHeight="1"/>
    <row r="353" s="16" customFormat="1" ht="15.75" customHeight="1"/>
    <row r="354" s="16" customFormat="1" ht="15.75" customHeight="1"/>
    <row r="355" s="16" customFormat="1" ht="15.75" customHeight="1"/>
    <row r="356" s="16" customFormat="1" ht="15.75" customHeight="1"/>
    <row r="357" s="16" customFormat="1" ht="15.75" customHeight="1"/>
    <row r="358" s="16" customFormat="1" ht="15.75" customHeight="1"/>
    <row r="359" s="16" customFormat="1" ht="15.75" customHeight="1"/>
    <row r="360" s="16" customFormat="1" ht="15.75" customHeight="1"/>
    <row r="361" s="16" customFormat="1" ht="15.75" customHeight="1"/>
    <row r="362" s="16" customFormat="1" ht="15.75" customHeight="1"/>
    <row r="363" s="16" customFormat="1" ht="15.75" customHeight="1"/>
    <row r="364" s="16" customFormat="1" ht="15.75" customHeight="1"/>
    <row r="365" s="16" customFormat="1" ht="15.75" customHeight="1"/>
    <row r="366" s="16" customFormat="1" ht="15.75" customHeight="1"/>
    <row r="367" s="16" customFormat="1" ht="15.75" customHeight="1"/>
    <row r="368" s="16" customFormat="1" ht="15.75" customHeight="1"/>
    <row r="369" s="16" customFormat="1" ht="15.75" customHeight="1"/>
    <row r="370" s="16" customFormat="1" ht="15.75" customHeight="1"/>
    <row r="371" s="16" customFormat="1" ht="15.75" customHeight="1"/>
    <row r="372" s="16" customFormat="1" ht="15.75" customHeight="1"/>
    <row r="373" s="16" customFormat="1" ht="15.75" customHeight="1"/>
    <row r="374" s="16" customFormat="1" ht="15.75" customHeight="1"/>
    <row r="375" s="16" customFormat="1" ht="15.75" customHeight="1"/>
    <row r="376" s="16" customFormat="1" ht="15.75" customHeight="1"/>
    <row r="377" s="16" customFormat="1" ht="15.75" customHeight="1"/>
    <row r="378" s="16" customFormat="1" ht="15.75" customHeight="1"/>
    <row r="379" s="16" customFormat="1" ht="15.75" customHeight="1"/>
    <row r="380" s="16" customFormat="1" ht="15.75" customHeight="1"/>
    <row r="381" s="16" customFormat="1" ht="15.75" customHeight="1"/>
    <row r="382" s="16" customFormat="1" ht="15.75" customHeight="1"/>
    <row r="383" s="16" customFormat="1" ht="15.75" customHeight="1"/>
    <row r="384" s="16" customFormat="1" ht="15.75" customHeight="1"/>
    <row r="385" s="16" customFormat="1" ht="15.75" customHeight="1"/>
    <row r="386" s="16" customFormat="1" ht="15.75" customHeight="1"/>
    <row r="387" s="16" customFormat="1" ht="15.75" customHeight="1"/>
    <row r="388" s="16" customFormat="1" ht="15.75" customHeight="1"/>
    <row r="389" s="16" customFormat="1" ht="15.75" customHeight="1"/>
    <row r="390" s="16" customFormat="1" ht="15.75" customHeight="1"/>
    <row r="391" s="16" customFormat="1" ht="15.75" customHeight="1"/>
    <row r="392" s="16" customFormat="1" ht="15.75" customHeight="1"/>
    <row r="393" s="16" customFormat="1" ht="15.75" customHeight="1"/>
    <row r="394" s="16" customFormat="1" ht="15.75" customHeight="1"/>
    <row r="395" s="16" customFormat="1" ht="15.75" customHeight="1"/>
    <row r="396" s="16" customFormat="1" ht="15.75" customHeight="1"/>
    <row r="397" s="16" customFormat="1" ht="15.75" customHeight="1"/>
    <row r="398" s="16" customFormat="1" ht="15.75" customHeight="1"/>
    <row r="399" s="16" customFormat="1" ht="15.75" customHeight="1"/>
    <row r="400" s="16" customFormat="1" ht="15.75" customHeight="1"/>
    <row r="401" s="16" customFormat="1" ht="15.75" customHeight="1"/>
    <row r="402" s="16" customFormat="1" ht="15.75" customHeight="1"/>
    <row r="403" s="16" customFormat="1" ht="15.75" customHeight="1"/>
    <row r="404" s="16" customFormat="1" ht="15.75" customHeight="1"/>
    <row r="405" s="16" customFormat="1" ht="15.75" customHeight="1"/>
    <row r="406" s="16" customFormat="1" ht="15.75" customHeight="1"/>
    <row r="407" s="16" customFormat="1" ht="15.75" customHeight="1"/>
    <row r="408" s="16" customFormat="1" ht="15.75" customHeight="1"/>
    <row r="409" s="16" customFormat="1" ht="15.75" customHeight="1"/>
    <row r="410" s="16" customFormat="1" ht="15.75" customHeight="1"/>
    <row r="411" s="16" customFormat="1" ht="15.75" customHeight="1"/>
    <row r="412" s="16" customFormat="1" ht="15.75" customHeight="1"/>
    <row r="413" s="16" customFormat="1" ht="15.75" customHeight="1"/>
    <row r="414" s="16" customFormat="1" ht="15.75" customHeight="1"/>
    <row r="415" s="16" customFormat="1" ht="15.75" customHeight="1"/>
    <row r="416" s="16" customFormat="1" ht="15.75" customHeight="1"/>
    <row r="417" s="16" customFormat="1" ht="15.75" customHeight="1"/>
    <row r="418" s="16" customFormat="1" ht="15.75" customHeight="1"/>
    <row r="419" s="16" customFormat="1" ht="15.75" customHeight="1"/>
    <row r="420" s="16" customFormat="1" ht="15.75" customHeight="1"/>
    <row r="421" s="16" customFormat="1" ht="15.75" customHeight="1"/>
    <row r="422" s="16" customFormat="1" ht="15.75" customHeight="1"/>
    <row r="423" s="16" customFormat="1" ht="15.75" customHeight="1"/>
    <row r="424" s="16" customFormat="1" ht="15.75" customHeight="1"/>
    <row r="425" s="16" customFormat="1" ht="15.75" customHeight="1"/>
    <row r="426" s="16" customFormat="1" ht="15.75" customHeight="1"/>
    <row r="427" s="16" customFormat="1" ht="15.75" customHeight="1"/>
    <row r="428" s="16" customFormat="1" ht="15.75" customHeight="1"/>
    <row r="429" s="16" customFormat="1" ht="15.75" customHeight="1"/>
    <row r="430" s="16" customFormat="1" ht="15.75" customHeight="1"/>
    <row r="431" s="16" customFormat="1" ht="15.75" customHeight="1"/>
    <row r="432" s="16" customFormat="1" ht="15.75" customHeight="1"/>
    <row r="433" s="16" customFormat="1" ht="15.75" customHeight="1"/>
    <row r="434" s="16" customFormat="1" ht="15.75" customHeight="1"/>
    <row r="435" s="16" customFormat="1" ht="15.75" customHeight="1"/>
    <row r="436" s="16" customFormat="1" ht="15.75" customHeight="1"/>
    <row r="437" s="16" customFormat="1" ht="15.75" customHeight="1"/>
    <row r="438" s="16" customFormat="1" ht="15.75" customHeight="1"/>
    <row r="439" s="16" customFormat="1" ht="15.75" customHeight="1"/>
    <row r="440" s="16" customFormat="1" ht="15.75" customHeight="1"/>
    <row r="441" s="16" customFormat="1" ht="15.75" customHeight="1"/>
    <row r="442" s="16" customFormat="1" ht="15.75" customHeight="1"/>
    <row r="443" s="16" customFormat="1" ht="15.75" customHeight="1"/>
    <row r="444" s="16" customFormat="1" ht="15.75" customHeight="1"/>
    <row r="445" s="16" customFormat="1" ht="15.75" customHeight="1"/>
    <row r="446" s="16" customFormat="1" ht="15.75" customHeight="1"/>
    <row r="447" s="16" customFormat="1" ht="15.75" customHeight="1"/>
    <row r="448" s="16" customFormat="1" ht="15.75" customHeight="1"/>
    <row r="449" s="16" customFormat="1" ht="15.75" customHeight="1"/>
    <row r="450" s="16" customFormat="1" ht="15.75" customHeight="1"/>
    <row r="451" s="16" customFormat="1" ht="15.75" customHeight="1"/>
    <row r="452" s="16" customFormat="1" ht="15.75" customHeight="1"/>
    <row r="453" s="16" customFormat="1" ht="15.75" customHeight="1"/>
    <row r="454" s="16" customFormat="1" ht="15.75" customHeight="1"/>
    <row r="455" s="16" customFormat="1" ht="15.75" customHeight="1"/>
    <row r="456" s="16" customFormat="1" ht="15.75" customHeight="1"/>
    <row r="457" s="16" customFormat="1" ht="15.75" customHeight="1"/>
    <row r="458" s="16" customFormat="1" ht="15.75" customHeight="1"/>
    <row r="459" s="16" customFormat="1" ht="15.75" customHeight="1"/>
    <row r="460" s="16" customFormat="1" ht="15.75" customHeight="1"/>
    <row r="461" s="16" customFormat="1" ht="15.75" customHeight="1"/>
    <row r="462" s="16" customFormat="1" ht="15.75" customHeight="1"/>
    <row r="463" s="16" customFormat="1" ht="15.75" customHeight="1"/>
    <row r="464" s="16" customFormat="1" ht="15.75" customHeight="1"/>
    <row r="465" s="16" customFormat="1" ht="15.75" customHeight="1"/>
    <row r="466" s="16" customFormat="1" ht="15.75" customHeight="1"/>
    <row r="467" s="16" customFormat="1" ht="15.75" customHeight="1"/>
    <row r="468" s="16" customFormat="1" ht="15.75" customHeight="1"/>
    <row r="469" s="16" customFormat="1" ht="15.75" customHeight="1"/>
    <row r="470" s="16" customFormat="1" ht="15.75" customHeight="1"/>
    <row r="471" s="16" customFormat="1" ht="15.75" customHeight="1"/>
    <row r="472" s="16" customFormat="1" ht="15.75" customHeight="1"/>
    <row r="473" s="16" customFormat="1" ht="15.75" customHeight="1"/>
    <row r="474" s="16" customFormat="1" ht="15.75" customHeight="1"/>
    <row r="475" s="16" customFormat="1" ht="15.75" customHeight="1"/>
    <row r="476" s="16" customFormat="1" ht="15.75" customHeight="1"/>
    <row r="477" s="16" customFormat="1" ht="15.75" customHeight="1"/>
    <row r="478" s="16" customFormat="1" ht="15.75" customHeight="1"/>
    <row r="479" s="16" customFormat="1" ht="15.75" customHeight="1"/>
    <row r="480" s="16" customFormat="1" ht="15.75" customHeight="1"/>
    <row r="481" s="16" customFormat="1" ht="15.75" customHeight="1"/>
    <row r="482" s="16" customFormat="1" ht="15.75" customHeight="1"/>
    <row r="483" s="16" customFormat="1" ht="15.75" customHeight="1"/>
    <row r="484" s="16" customFormat="1" ht="15.75" customHeight="1"/>
    <row r="485" s="16" customFormat="1" ht="15.75" customHeight="1"/>
    <row r="486" s="16" customFormat="1" ht="15.75" customHeight="1"/>
    <row r="487" s="16" customFormat="1" ht="15.75" customHeight="1"/>
    <row r="488" s="16" customFormat="1" ht="15.75" customHeight="1"/>
    <row r="489" s="16" customFormat="1" ht="15.75" customHeight="1"/>
    <row r="490" s="16" customFormat="1" ht="15.75" customHeight="1"/>
    <row r="491" s="16" customFormat="1" ht="15.75" customHeight="1"/>
    <row r="492" s="16" customFormat="1" ht="15.75" customHeight="1"/>
    <row r="493" s="16" customFormat="1" ht="15.75" customHeight="1"/>
    <row r="494" s="16" customFormat="1" ht="15.75" customHeight="1"/>
    <row r="495" s="16" customFormat="1" ht="15.75" customHeight="1"/>
    <row r="496" s="16" customFormat="1" ht="15.75" customHeight="1"/>
    <row r="497" s="16" customFormat="1" ht="15.75" customHeight="1"/>
    <row r="498" s="16" customFormat="1" ht="15.75" customHeight="1"/>
    <row r="499" s="16" customFormat="1" ht="15.75" customHeight="1"/>
    <row r="500" s="16" customFormat="1" ht="15.75" customHeight="1"/>
    <row r="501" s="16" customFormat="1" ht="15.75" customHeight="1"/>
    <row r="502" s="16" customFormat="1" ht="15.75" customHeight="1"/>
    <row r="503" s="16" customFormat="1" ht="15.75" customHeight="1"/>
    <row r="504" s="16" customFormat="1" ht="15.75" customHeight="1"/>
    <row r="505" s="16" customFormat="1" ht="15.75" customHeight="1"/>
    <row r="506" s="16" customFormat="1" ht="15.75" customHeight="1"/>
    <row r="507" s="16" customFormat="1" ht="15.75" customHeight="1"/>
    <row r="508" s="16" customFormat="1" ht="15.75" customHeight="1"/>
    <row r="509" s="16" customFormat="1" ht="15.75" customHeight="1"/>
    <row r="510" s="16" customFormat="1" ht="15.75" customHeight="1"/>
    <row r="511" s="16" customFormat="1" ht="15.75" customHeight="1"/>
    <row r="512" s="16" customFormat="1" ht="15.75" customHeight="1"/>
    <row r="513" s="16" customFormat="1" ht="15.75" customHeight="1"/>
    <row r="514" s="16" customFormat="1" ht="15.75" customHeight="1"/>
    <row r="515" s="16" customFormat="1" ht="15.75" customHeight="1"/>
    <row r="516" s="16" customFormat="1" ht="15.75" customHeight="1"/>
    <row r="517" s="16" customFormat="1" ht="15.75" customHeight="1"/>
    <row r="518" s="16" customFormat="1" ht="15.75" customHeight="1"/>
    <row r="519" s="16" customFormat="1" ht="15.75" customHeight="1"/>
    <row r="520" s="16" customFormat="1" ht="15.75" customHeight="1"/>
    <row r="521" s="16" customFormat="1" ht="15.75" customHeight="1"/>
    <row r="522" s="16" customFormat="1" ht="15.75" customHeight="1"/>
    <row r="523" s="16" customFormat="1" ht="15.75" customHeight="1"/>
    <row r="524" s="16" customFormat="1" ht="15.75" customHeight="1"/>
    <row r="525" s="16" customFormat="1" ht="15.75" customHeight="1"/>
    <row r="526" s="16" customFormat="1" ht="15.75" customHeight="1"/>
    <row r="527" s="16" customFormat="1" ht="15.75" customHeight="1"/>
    <row r="528" s="16" customFormat="1" ht="15.75" customHeight="1"/>
    <row r="529" s="16" customFormat="1" ht="15.75" customHeight="1"/>
    <row r="530" s="16" customFormat="1" ht="15.75" customHeight="1"/>
    <row r="531" s="16" customFormat="1" ht="15.75" customHeight="1"/>
    <row r="532" s="16" customFormat="1" ht="15.75" customHeight="1"/>
    <row r="533" s="16" customFormat="1" ht="15.75" customHeight="1"/>
    <row r="534" s="16" customFormat="1" ht="15.75" customHeight="1"/>
    <row r="535" s="16" customFormat="1" ht="15.75" customHeight="1"/>
    <row r="536" s="16" customFormat="1" ht="15.75" customHeight="1"/>
    <row r="537" s="16" customFormat="1" ht="15.75" customHeight="1"/>
    <row r="538" s="16" customFormat="1" ht="15.75" customHeight="1"/>
    <row r="539" s="16" customFormat="1" ht="15.75" customHeight="1"/>
    <row r="540" s="16" customFormat="1" ht="15.75" customHeight="1"/>
    <row r="541" s="16" customFormat="1" ht="15.75" customHeight="1"/>
    <row r="542" s="16" customFormat="1" ht="15.75" customHeight="1"/>
    <row r="543" s="16" customFormat="1" ht="15.75" customHeight="1"/>
    <row r="544" s="16" customFormat="1" ht="15.75" customHeight="1"/>
    <row r="545" s="16" customFormat="1" ht="15.75" customHeight="1"/>
    <row r="546" s="16" customFormat="1" ht="15.75" customHeight="1"/>
    <row r="547" s="16" customFormat="1" ht="15.75" customHeight="1"/>
    <row r="548" s="16" customFormat="1" ht="15.75" customHeight="1"/>
    <row r="549" s="16" customFormat="1" ht="15.75" customHeight="1"/>
    <row r="550" s="16" customFormat="1" ht="15.75" customHeight="1"/>
    <row r="551" s="16" customFormat="1" ht="15.75" customHeight="1"/>
    <row r="552" s="16" customFormat="1" ht="15.75" customHeight="1"/>
    <row r="553" s="16" customFormat="1" ht="15.75" customHeight="1"/>
    <row r="554" s="16" customFormat="1" ht="15.75" customHeight="1"/>
    <row r="555" s="16" customFormat="1" ht="15.75" customHeight="1"/>
    <row r="556" s="16" customFormat="1" ht="15.75" customHeight="1"/>
    <row r="557" s="16" customFormat="1" ht="15.75" customHeight="1"/>
    <row r="558" s="16" customFormat="1" ht="15.75" customHeight="1"/>
    <row r="559" s="16" customFormat="1" ht="15.75" customHeight="1"/>
    <row r="560" s="16" customFormat="1" ht="15.75" customHeight="1"/>
    <row r="561" s="16" customFormat="1" ht="15.75" customHeight="1"/>
    <row r="562" s="16" customFormat="1" ht="15.75" customHeight="1"/>
    <row r="563" s="16" customFormat="1" ht="15.75" customHeight="1"/>
    <row r="564" s="16" customFormat="1" ht="15.75" customHeight="1"/>
    <row r="565" s="16" customFormat="1" ht="15.75" customHeight="1"/>
    <row r="566" s="16" customFormat="1" ht="15.75" customHeight="1"/>
    <row r="567" s="16" customFormat="1" ht="15.75" customHeight="1"/>
    <row r="568" s="16" customFormat="1" ht="15.75" customHeight="1"/>
    <row r="569" s="16" customFormat="1" ht="15.75" customHeight="1"/>
    <row r="570" s="16" customFormat="1" ht="15.75" customHeight="1"/>
    <row r="571" s="16" customFormat="1" ht="15.75" customHeight="1"/>
    <row r="572" s="16" customFormat="1" ht="15.75" customHeight="1"/>
    <row r="573" s="16" customFormat="1" ht="15.75" customHeight="1"/>
    <row r="574" s="16" customFormat="1" ht="15.75" customHeight="1"/>
    <row r="575" s="16" customFormat="1" ht="15.75" customHeight="1"/>
    <row r="576" s="16" customFormat="1" ht="15.75" customHeight="1"/>
    <row r="577" s="16" customFormat="1" ht="15.75" customHeight="1"/>
    <row r="578" s="16" customFormat="1" ht="15.75" customHeight="1"/>
    <row r="579" s="16" customFormat="1" ht="15.75" customHeight="1"/>
    <row r="580" s="16" customFormat="1" ht="15.75" customHeight="1"/>
    <row r="581" s="16" customFormat="1" ht="15.75" customHeight="1"/>
    <row r="582" s="16" customFormat="1" ht="15.75" customHeight="1"/>
    <row r="583" s="16" customFormat="1" ht="15.75" customHeight="1"/>
    <row r="584" s="16" customFormat="1" ht="15.75" customHeight="1"/>
    <row r="585" s="16" customFormat="1" ht="15.75" customHeight="1"/>
    <row r="586" s="16" customFormat="1" ht="15.75" customHeight="1"/>
    <row r="587" s="16" customFormat="1" ht="15.75" customHeight="1"/>
    <row r="588" s="16" customFormat="1" ht="15.75" customHeight="1"/>
    <row r="589" s="16" customFormat="1" ht="15.75" customHeight="1"/>
    <row r="590" s="16" customFormat="1" ht="15.75" customHeight="1"/>
    <row r="591" s="16" customFormat="1" ht="15.75" customHeight="1"/>
    <row r="592" s="16" customFormat="1" ht="15.75" customHeight="1"/>
    <row r="593" s="16" customFormat="1" ht="15.75" customHeight="1"/>
    <row r="594" s="16" customFormat="1" ht="15.75" customHeight="1"/>
    <row r="595" s="16" customFormat="1" ht="15.75" customHeight="1"/>
    <row r="596" s="16" customFormat="1" ht="15.75" customHeight="1"/>
    <row r="597" s="16" customFormat="1" ht="15.75" customHeight="1"/>
    <row r="598" s="16" customFormat="1" ht="15.75" customHeight="1"/>
    <row r="599" s="16" customFormat="1" ht="15.75" customHeight="1"/>
    <row r="600" s="16" customFormat="1" ht="15.75" customHeight="1"/>
    <row r="601" s="16" customFormat="1" ht="15.75" customHeight="1"/>
    <row r="602" s="16" customFormat="1" ht="15.75" customHeight="1"/>
    <row r="603" s="16" customFormat="1" ht="15.75" customHeight="1"/>
    <row r="604" s="16" customFormat="1" ht="15.75" customHeight="1"/>
    <row r="605" s="16" customFormat="1" ht="15.75" customHeight="1"/>
    <row r="606" s="16" customFormat="1" ht="15.75" customHeight="1"/>
    <row r="607" s="16" customFormat="1" ht="15.75" customHeight="1"/>
    <row r="608" s="16" customFormat="1" ht="15.75" customHeight="1"/>
    <row r="609" s="16" customFormat="1" ht="15.75" customHeight="1"/>
    <row r="610" s="16" customFormat="1" ht="15.75" customHeight="1"/>
    <row r="611" s="16" customFormat="1" ht="15.75" customHeight="1"/>
    <row r="612" s="16" customFormat="1" ht="15.75" customHeight="1"/>
    <row r="613" s="16" customFormat="1" ht="15.75" customHeight="1"/>
    <row r="614" s="16" customFormat="1" ht="15.75" customHeight="1"/>
    <row r="615" s="16" customFormat="1" ht="15.75" customHeight="1"/>
    <row r="616" s="16" customFormat="1" ht="15.75" customHeight="1"/>
    <row r="617" s="16" customFormat="1" ht="15.75" customHeight="1"/>
    <row r="618" s="16" customFormat="1" ht="15.75" customHeight="1"/>
    <row r="619" s="16" customFormat="1" ht="15.75" customHeight="1"/>
    <row r="620" s="16" customFormat="1" ht="15.75" customHeight="1"/>
    <row r="621" s="16" customFormat="1" ht="15.75" customHeight="1"/>
    <row r="622" s="16" customFormat="1" ht="15.75" customHeight="1"/>
    <row r="623" s="16" customFormat="1" ht="15.75" customHeight="1"/>
    <row r="624" s="16" customFormat="1" ht="15.75" customHeight="1"/>
    <row r="625" s="16" customFormat="1" ht="15.75" customHeight="1"/>
    <row r="626" s="16" customFormat="1" ht="15.75" customHeight="1"/>
    <row r="627" s="16" customFormat="1" ht="15.75" customHeight="1"/>
    <row r="628" s="16" customFormat="1" ht="15.75" customHeight="1"/>
    <row r="629" s="16" customFormat="1" ht="15.75" customHeight="1"/>
    <row r="630" s="16" customFormat="1" ht="15.75" customHeight="1"/>
    <row r="631" s="16" customFormat="1" ht="15.75" customHeight="1"/>
    <row r="632" s="16" customFormat="1" ht="15.75" customHeight="1"/>
    <row r="633" s="16" customFormat="1" ht="15.75" customHeight="1"/>
    <row r="634" s="16" customFormat="1" ht="15.75" customHeight="1"/>
    <row r="635" s="16" customFormat="1" ht="15.75" customHeight="1"/>
    <row r="636" s="16" customFormat="1" ht="15.75" customHeight="1"/>
    <row r="637" s="16" customFormat="1" ht="15.75" customHeight="1"/>
    <row r="638" s="16" customFormat="1" ht="15.75" customHeight="1"/>
    <row r="639" s="16" customFormat="1" ht="15.75" customHeight="1"/>
    <row r="640" s="16" customFormat="1" ht="15.75" customHeight="1"/>
    <row r="641" s="16" customFormat="1" ht="15.75" customHeight="1"/>
    <row r="642" s="16" customFormat="1" ht="15.75" customHeight="1"/>
    <row r="643" s="16" customFormat="1" ht="15.75" customHeight="1"/>
    <row r="644" s="16" customFormat="1" ht="15.75" customHeight="1"/>
    <row r="645" s="16" customFormat="1" ht="15.75" customHeight="1"/>
    <row r="646" s="16" customFormat="1" ht="15.75" customHeight="1"/>
    <row r="647" s="16" customFormat="1" ht="15.75" customHeight="1"/>
    <row r="648" s="16" customFormat="1" ht="15.75" customHeight="1"/>
    <row r="649" s="16" customFormat="1" ht="15.75" customHeight="1"/>
    <row r="650" s="16" customFormat="1" ht="15.75" customHeight="1"/>
    <row r="651" s="16" customFormat="1" ht="15.75" customHeight="1"/>
    <row r="652" s="16" customFormat="1" ht="15.75" customHeight="1"/>
    <row r="653" s="16" customFormat="1" ht="15.75" customHeight="1"/>
    <row r="654" s="16" customFormat="1" ht="15.75" customHeight="1"/>
    <row r="655" s="16" customFormat="1" ht="15.75" customHeight="1"/>
    <row r="656" s="16" customFormat="1" ht="15.75" customHeight="1"/>
    <row r="657" s="16" customFormat="1" ht="15.75" customHeight="1"/>
    <row r="658" s="16" customFormat="1" ht="15.75" customHeight="1"/>
    <row r="659" s="16" customFormat="1" ht="15.75" customHeight="1"/>
    <row r="660" s="16" customFormat="1" ht="15.75" customHeight="1"/>
    <row r="661" s="16" customFormat="1" ht="15.75" customHeight="1"/>
    <row r="662" s="16" customFormat="1" ht="15.75" customHeight="1"/>
    <row r="663" s="16" customFormat="1" ht="15.75" customHeight="1"/>
    <row r="664" s="16" customFormat="1" ht="15.75" customHeight="1"/>
    <row r="665" s="16" customFormat="1" ht="15.75" customHeight="1"/>
    <row r="666" s="16" customFormat="1" ht="15.75" customHeight="1"/>
    <row r="667" s="16" customFormat="1" ht="15.75" customHeight="1"/>
    <row r="668" s="16" customFormat="1" ht="15.75" customHeight="1"/>
    <row r="669" s="16" customFormat="1" ht="15.75" customHeight="1"/>
    <row r="670" s="16" customFormat="1" ht="15.75" customHeight="1"/>
    <row r="671" s="16" customFormat="1" ht="15.75" customHeight="1"/>
    <row r="672" s="16" customFormat="1" ht="15.75" customHeight="1"/>
    <row r="673" s="16" customFormat="1" ht="15.75" customHeight="1"/>
    <row r="674" s="16" customFormat="1" ht="15.75" customHeight="1"/>
    <row r="675" s="16" customFormat="1" ht="15.75" customHeight="1"/>
    <row r="676" s="16" customFormat="1" ht="15.75" customHeight="1"/>
    <row r="677" s="16" customFormat="1" ht="15.75" customHeight="1"/>
    <row r="678" s="16" customFormat="1" ht="15.75" customHeight="1"/>
    <row r="679" s="16" customFormat="1" ht="15.75" customHeight="1"/>
    <row r="680" s="16" customFormat="1" ht="15.75" customHeight="1"/>
    <row r="681" s="16" customFormat="1" ht="15.75" customHeight="1"/>
    <row r="682" s="16" customFormat="1" ht="15.75" customHeight="1"/>
    <row r="683" s="16" customFormat="1" ht="15.75" customHeight="1"/>
    <row r="684" s="16" customFormat="1" ht="15.75" customHeight="1"/>
    <row r="685" s="16" customFormat="1" ht="15.75" customHeight="1"/>
    <row r="686" s="16" customFormat="1" ht="15.75" customHeight="1"/>
    <row r="687" s="16" customFormat="1" ht="15.75" customHeight="1"/>
    <row r="688" s="16" customFormat="1" ht="15.75" customHeight="1"/>
    <row r="689" s="16" customFormat="1" ht="15.75" customHeight="1"/>
    <row r="690" s="16" customFormat="1" ht="15.75" customHeight="1"/>
    <row r="691" s="16" customFormat="1" ht="15.75" customHeight="1"/>
    <row r="692" s="16" customFormat="1" ht="15.75" customHeight="1"/>
    <row r="693" s="16" customFormat="1" ht="15.75" customHeight="1"/>
    <row r="694" s="16" customFormat="1" ht="15.75" customHeight="1"/>
    <row r="695" s="16" customFormat="1" ht="15.75" customHeight="1"/>
    <row r="696" s="16" customFormat="1" ht="15.75" customHeight="1"/>
    <row r="697" s="16" customFormat="1" ht="15.75" customHeight="1"/>
    <row r="698" s="16" customFormat="1" ht="15.75" customHeight="1"/>
    <row r="699" s="16" customFormat="1" ht="15.75" customHeight="1"/>
    <row r="700" s="16" customFormat="1" ht="15.75" customHeight="1"/>
    <row r="701" s="16" customFormat="1" ht="15.75" customHeight="1"/>
    <row r="702" s="16" customFormat="1" ht="15.75" customHeight="1"/>
    <row r="703" s="16" customFormat="1" ht="15.75" customHeight="1"/>
    <row r="704" s="16" customFormat="1" ht="15.75" customHeight="1"/>
    <row r="705" s="16" customFormat="1" ht="15.75" customHeight="1"/>
    <row r="706" s="16" customFormat="1" ht="15.75" customHeight="1"/>
    <row r="707" s="16" customFormat="1" ht="15.75" customHeight="1"/>
    <row r="708" s="16" customFormat="1" ht="15.75" customHeight="1"/>
    <row r="709" s="16" customFormat="1" ht="15.75" customHeight="1"/>
    <row r="710" s="16" customFormat="1" ht="15.75" customHeight="1"/>
    <row r="711" s="16" customFormat="1" ht="15.75" customHeight="1"/>
    <row r="712" s="16" customFormat="1" ht="15.75" customHeight="1"/>
    <row r="713" s="16" customFormat="1" ht="15.75" customHeight="1"/>
    <row r="714" s="16" customFormat="1" ht="15.75" customHeight="1"/>
    <row r="715" s="16" customFormat="1" ht="15.75" customHeight="1"/>
    <row r="716" s="16" customFormat="1" ht="15.75" customHeight="1"/>
    <row r="717" s="16" customFormat="1" ht="15.75" customHeight="1"/>
    <row r="718" s="16" customFormat="1" ht="15.75" customHeight="1"/>
    <row r="719" s="16" customFormat="1" ht="15.75" customHeight="1"/>
    <row r="720" s="16" customFormat="1" ht="15.75" customHeight="1"/>
    <row r="721" s="16" customFormat="1" ht="15.75" customHeight="1"/>
    <row r="722" s="16" customFormat="1" ht="15.75" customHeight="1"/>
    <row r="723" s="16" customFormat="1" ht="15.75" customHeight="1"/>
    <row r="724" s="16" customFormat="1" ht="15.75" customHeight="1"/>
    <row r="725" s="16" customFormat="1" ht="15.75" customHeight="1"/>
    <row r="726" s="16" customFormat="1" ht="15.75" customHeight="1"/>
    <row r="727" s="16" customFormat="1" ht="15.75" customHeight="1"/>
    <row r="728" s="16" customFormat="1" ht="15.75" customHeight="1"/>
    <row r="729" s="16" customFormat="1" ht="15.75" customHeight="1"/>
    <row r="730" s="16" customFormat="1" ht="15.75" customHeight="1"/>
    <row r="731" s="16" customFormat="1" ht="15.75" customHeight="1"/>
    <row r="732" s="16" customFormat="1" ht="15.75" customHeight="1"/>
    <row r="733" s="16" customFormat="1" ht="15.75" customHeight="1"/>
    <row r="734" s="16" customFormat="1" ht="15.75" customHeight="1"/>
    <row r="735" s="16" customFormat="1" ht="15.75" customHeight="1"/>
    <row r="736" s="16" customFormat="1" ht="15.75" customHeight="1"/>
    <row r="737" s="16" customFormat="1" ht="15.75" customHeight="1"/>
    <row r="738" s="16" customFormat="1" ht="15.75" customHeight="1"/>
    <row r="739" s="16" customFormat="1" ht="15.75" customHeight="1"/>
    <row r="740" s="16" customFormat="1" ht="15.75" customHeight="1"/>
    <row r="741" s="16" customFormat="1" ht="15.75" customHeight="1"/>
    <row r="742" s="16" customFormat="1" ht="15.75" customHeight="1"/>
    <row r="743" s="16" customFormat="1" ht="15.75" customHeight="1"/>
    <row r="744" s="16" customFormat="1" ht="15.75" customHeight="1"/>
    <row r="745" s="16" customFormat="1" ht="15.75" customHeight="1"/>
    <row r="746" s="16" customFormat="1" ht="15.75" customHeight="1"/>
    <row r="747" s="16" customFormat="1" ht="15.75" customHeight="1"/>
    <row r="748" s="16" customFormat="1" ht="15.75" customHeight="1"/>
    <row r="749" s="16" customFormat="1" ht="15.75" customHeight="1"/>
    <row r="750" s="16" customFormat="1" ht="15.75" customHeight="1"/>
    <row r="751" s="16" customFormat="1" ht="15.75" customHeight="1"/>
    <row r="752" s="16" customFormat="1" ht="15.75" customHeight="1"/>
    <row r="753" s="16" customFormat="1" ht="15.75" customHeight="1"/>
    <row r="754" s="16" customFormat="1" ht="15.75" customHeight="1"/>
    <row r="755" s="16" customFormat="1" ht="15.75" customHeight="1"/>
    <row r="756" s="16" customFormat="1" ht="15.75" customHeight="1"/>
    <row r="757" s="16" customFormat="1" ht="15.75" customHeight="1"/>
    <row r="758" s="16" customFormat="1" ht="15.75" customHeight="1"/>
    <row r="759" s="16" customFormat="1" ht="15.75" customHeight="1"/>
    <row r="760" s="16" customFormat="1" ht="15.75" customHeight="1"/>
    <row r="761" s="16" customFormat="1" ht="15.75" customHeight="1"/>
    <row r="762" s="16" customFormat="1" ht="15.75" customHeight="1"/>
    <row r="763" s="16" customFormat="1" ht="15.75" customHeight="1"/>
    <row r="764" s="16" customFormat="1" ht="15.75" customHeight="1"/>
    <row r="765" s="16" customFormat="1" ht="15.75" customHeight="1"/>
    <row r="766" s="16" customFormat="1" ht="15.75" customHeight="1"/>
    <row r="767" s="16" customFormat="1" ht="15.75" customHeight="1"/>
    <row r="768" s="16" customFormat="1" ht="15.75" customHeight="1"/>
    <row r="769" s="16" customFormat="1" ht="15.75" customHeight="1"/>
    <row r="770" s="16" customFormat="1" ht="15.75" customHeight="1"/>
    <row r="771" s="16" customFormat="1" ht="15.75" customHeight="1"/>
    <row r="772" s="16" customFormat="1" ht="15.75" customHeight="1"/>
    <row r="773" s="16" customFormat="1" ht="15.75" customHeight="1"/>
    <row r="774" s="16" customFormat="1" ht="15.75" customHeight="1"/>
    <row r="775" s="16" customFormat="1" ht="15.75" customHeight="1"/>
    <row r="776" s="16" customFormat="1" ht="15.75" customHeight="1"/>
    <row r="777" s="16" customFormat="1" ht="15.75" customHeight="1"/>
    <row r="778" s="16" customFormat="1" ht="15.75" customHeight="1"/>
    <row r="779" s="16" customFormat="1" ht="15.75" customHeight="1"/>
    <row r="780" s="16" customFormat="1" ht="15.75" customHeight="1"/>
    <row r="781" s="16" customFormat="1" ht="15.75" customHeight="1"/>
    <row r="782" s="16" customFormat="1" ht="15.75" customHeight="1"/>
    <row r="783" s="16" customFormat="1" ht="15.75" customHeight="1"/>
    <row r="784" s="16" customFormat="1" ht="15.75" customHeight="1"/>
    <row r="785" s="16" customFormat="1" ht="15.75" customHeight="1"/>
    <row r="786" s="16" customFormat="1" ht="15.75" customHeight="1"/>
    <row r="787" s="16" customFormat="1" ht="15.75" customHeight="1"/>
    <row r="788" s="16" customFormat="1" ht="15.75" customHeight="1"/>
    <row r="789" s="16" customFormat="1" ht="15.75" customHeight="1"/>
    <row r="790" s="16" customFormat="1" ht="15.75" customHeight="1"/>
    <row r="791" s="16" customFormat="1" ht="15.75" customHeight="1"/>
    <row r="792" s="16" customFormat="1" ht="15.75" customHeight="1"/>
    <row r="793" s="16" customFormat="1" ht="15.75" customHeight="1"/>
    <row r="794" s="16" customFormat="1" ht="15.75" customHeight="1"/>
    <row r="795" s="16" customFormat="1" ht="15.75" customHeight="1"/>
    <row r="796" s="16" customFormat="1" ht="15.75" customHeight="1"/>
    <row r="797" s="16" customFormat="1" ht="15.75" customHeight="1"/>
    <row r="798" s="16" customFormat="1" ht="15.75" customHeight="1"/>
    <row r="799" s="16" customFormat="1" ht="15.75" customHeight="1"/>
    <row r="800" s="16" customFormat="1" ht="15.75" customHeight="1"/>
    <row r="801" s="16" customFormat="1" ht="15.75" customHeight="1"/>
    <row r="802" s="16" customFormat="1" ht="15.75" customHeight="1"/>
    <row r="803" s="16" customFormat="1" ht="15.75" customHeight="1"/>
    <row r="804" s="16" customFormat="1" ht="15.75" customHeight="1"/>
    <row r="805" s="16" customFormat="1" ht="15.75" customHeight="1"/>
    <row r="806" s="16" customFormat="1" ht="15.75" customHeight="1"/>
    <row r="807" s="16" customFormat="1" ht="15.75" customHeight="1"/>
    <row r="808" s="16" customFormat="1" ht="15.75" customHeight="1"/>
    <row r="809" s="16" customFormat="1" ht="15.75" customHeight="1"/>
    <row r="810" s="16" customFormat="1" ht="15.75" customHeight="1"/>
    <row r="811" s="16" customFormat="1" ht="15.75" customHeight="1"/>
    <row r="812" s="16" customFormat="1" ht="15.75" customHeight="1"/>
    <row r="813" s="16" customFormat="1" ht="15.75" customHeight="1"/>
    <row r="814" s="16" customFormat="1" ht="15.75" customHeight="1"/>
    <row r="815" s="16" customFormat="1" ht="15.75" customHeight="1"/>
    <row r="816" s="16" customFormat="1" ht="15.75" customHeight="1"/>
    <row r="817" s="16" customFormat="1" ht="15.75" customHeight="1"/>
    <row r="818" s="16" customFormat="1" ht="15.75" customHeight="1"/>
    <row r="819" s="16" customFormat="1" ht="15.75" customHeight="1"/>
    <row r="820" s="16" customFormat="1" ht="15.75" customHeight="1"/>
    <row r="821" s="16" customFormat="1" ht="15.75" customHeight="1"/>
    <row r="822" s="16" customFormat="1" ht="15.75" customHeight="1"/>
    <row r="823" s="16" customFormat="1" ht="15.75" customHeight="1"/>
    <row r="824" s="16" customFormat="1" ht="15.75" customHeight="1"/>
    <row r="825" s="16" customFormat="1" ht="15.75" customHeight="1"/>
    <row r="826" s="16" customFormat="1" ht="15.75" customHeight="1"/>
    <row r="827" s="16" customFormat="1" ht="15.75" customHeight="1"/>
    <row r="828" s="16" customFormat="1" ht="15.75" customHeight="1"/>
    <row r="829" s="16" customFormat="1" ht="15.75" customHeight="1"/>
    <row r="830" s="16" customFormat="1" ht="15.75" customHeight="1"/>
    <row r="831" s="16" customFormat="1" ht="15.75" customHeight="1"/>
    <row r="832" s="16" customFormat="1" ht="15.75" customHeight="1"/>
    <row r="833" s="16" customFormat="1" ht="15.75" customHeight="1"/>
    <row r="834" s="16" customFormat="1" ht="15.75" customHeight="1"/>
    <row r="835" s="16" customFormat="1" ht="15.75" customHeight="1"/>
    <row r="836" s="16" customFormat="1" ht="15.75" customHeight="1"/>
    <row r="837" s="16" customFormat="1" ht="15.75" customHeight="1"/>
    <row r="838" s="16" customFormat="1" ht="15.75" customHeight="1"/>
    <row r="839" s="16" customFormat="1" ht="15.75" customHeight="1"/>
    <row r="840" s="16" customFormat="1" ht="15.75" customHeight="1"/>
    <row r="841" s="16" customFormat="1" ht="15.75" customHeight="1"/>
    <row r="842" s="16" customFormat="1" ht="15.75" customHeight="1"/>
    <row r="843" s="16" customFormat="1" ht="15.75" customHeight="1"/>
    <row r="844" s="16" customFormat="1" ht="15.75" customHeight="1"/>
    <row r="845" s="16" customFormat="1" ht="15.75" customHeight="1"/>
    <row r="846" s="16" customFormat="1" ht="15.75" customHeight="1"/>
    <row r="847" s="16" customFormat="1" ht="15.75" customHeight="1"/>
    <row r="848" s="16" customFormat="1" ht="15.75" customHeight="1"/>
    <row r="849" s="16" customFormat="1" ht="15.75" customHeight="1"/>
    <row r="850" s="16" customFormat="1" ht="15.75" customHeight="1"/>
    <row r="851" s="16" customFormat="1" ht="15.75" customHeight="1"/>
    <row r="852" s="16" customFormat="1" ht="15.75" customHeight="1"/>
    <row r="853" s="16" customFormat="1" ht="15.75" customHeight="1"/>
    <row r="854" s="16" customFormat="1" ht="15.75" customHeight="1"/>
    <row r="855" s="16" customFormat="1" ht="15.75" customHeight="1"/>
    <row r="856" s="16" customFormat="1" ht="15.75" customHeight="1"/>
    <row r="857" s="16" customFormat="1" ht="15.75" customHeight="1"/>
    <row r="858" s="16" customFormat="1" ht="15.75" customHeight="1"/>
    <row r="859" s="16" customFormat="1" ht="15.75" customHeight="1"/>
    <row r="860" s="16" customFormat="1" ht="15.75" customHeight="1"/>
    <row r="861" s="16" customFormat="1" ht="15.75" customHeight="1"/>
    <row r="862" s="16" customFormat="1" ht="15.75" customHeight="1"/>
    <row r="863" s="16" customFormat="1" ht="15.75" customHeight="1"/>
    <row r="864" s="16" customFormat="1" ht="15.75" customHeight="1"/>
    <row r="865" s="16" customFormat="1" ht="15.75" customHeight="1"/>
    <row r="866" s="16" customFormat="1" ht="15.75" customHeight="1"/>
    <row r="867" s="16" customFormat="1" ht="15.75" customHeight="1"/>
    <row r="868" s="16" customFormat="1" ht="15.75" customHeight="1"/>
    <row r="869" s="16" customFormat="1" ht="15.75" customHeight="1"/>
    <row r="870" s="16" customFormat="1" ht="15.75" customHeight="1"/>
    <row r="871" s="16" customFormat="1" ht="15.75" customHeight="1"/>
    <row r="872" s="16" customFormat="1" ht="15.75" customHeight="1"/>
    <row r="873" s="16" customFormat="1" ht="15.75" customHeight="1"/>
    <row r="874" s="16" customFormat="1" ht="15.75" customHeight="1"/>
    <row r="875" s="16" customFormat="1" ht="15.75" customHeight="1"/>
    <row r="876" s="16" customFormat="1" ht="15.75" customHeight="1"/>
    <row r="877" s="16" customFormat="1" ht="15.75" customHeight="1"/>
    <row r="878" s="16" customFormat="1" ht="15.75" customHeight="1"/>
    <row r="879" s="16" customFormat="1" ht="15.75" customHeight="1"/>
    <row r="880" s="16" customFormat="1" ht="15.75" customHeight="1"/>
    <row r="881" s="16" customFormat="1" ht="15.75" customHeight="1"/>
    <row r="882" s="16" customFormat="1" ht="15.75" customHeight="1"/>
    <row r="883" s="16" customFormat="1" ht="15.75" customHeight="1"/>
    <row r="884" s="16" customFormat="1" ht="15.75" customHeight="1"/>
    <row r="885" s="16" customFormat="1" ht="15.75" customHeight="1"/>
    <row r="886" s="16" customFormat="1" ht="15.75" customHeight="1"/>
    <row r="887" s="16" customFormat="1" ht="15.75" customHeight="1"/>
    <row r="888" s="16" customFormat="1" ht="15.75" customHeight="1"/>
    <row r="889" s="16" customFormat="1" ht="15.75" customHeight="1"/>
    <row r="890" s="16" customFormat="1" ht="15.75" customHeight="1"/>
    <row r="891" s="16" customFormat="1" ht="15.75" customHeight="1"/>
    <row r="892" s="16" customFormat="1" ht="15.75" customHeight="1"/>
    <row r="893" s="16" customFormat="1" ht="15.75" customHeight="1"/>
    <row r="894" s="16" customFormat="1" ht="15.75" customHeight="1"/>
    <row r="895" s="16" customFormat="1" ht="15.75" customHeight="1"/>
    <row r="896" s="16" customFormat="1" ht="15.75" customHeight="1"/>
    <row r="897" s="16" customFormat="1" ht="15.75" customHeight="1"/>
    <row r="898" s="16" customFormat="1" ht="15.75" customHeight="1"/>
    <row r="899" s="16" customFormat="1" ht="15.75" customHeight="1"/>
    <row r="900" s="16" customFormat="1" ht="15.75" customHeight="1"/>
    <row r="901" s="16" customFormat="1" ht="15.75" customHeight="1"/>
    <row r="902" s="16" customFormat="1" ht="15.75" customHeight="1"/>
    <row r="903" s="16" customFormat="1" ht="15.75" customHeight="1"/>
    <row r="904" s="16" customFormat="1" ht="15.75" customHeight="1"/>
    <row r="905" s="16" customFormat="1" ht="15.75" customHeight="1"/>
    <row r="906" s="16" customFormat="1" ht="15.75" customHeight="1"/>
    <row r="907" s="16" customFormat="1" ht="15.75" customHeight="1"/>
    <row r="908" s="16" customFormat="1" ht="15.75" customHeight="1"/>
    <row r="909" s="16" customFormat="1" ht="15.75" customHeight="1"/>
    <row r="910" s="16" customFormat="1" ht="15.75" customHeight="1"/>
    <row r="911" s="16" customFormat="1" ht="15.75" customHeight="1"/>
    <row r="912" s="16" customFormat="1" ht="15.75" customHeight="1"/>
    <row r="913" s="16" customFormat="1" ht="15.75" customHeight="1"/>
    <row r="914" s="16" customFormat="1" ht="15.75" customHeight="1"/>
    <row r="915" s="16" customFormat="1" ht="15.75" customHeight="1"/>
    <row r="916" s="16" customFormat="1" ht="15.75" customHeight="1"/>
    <row r="917" s="16" customFormat="1" ht="15.75" customHeight="1"/>
    <row r="918" s="16" customFormat="1" ht="15.75" customHeight="1"/>
    <row r="919" s="16" customFormat="1" ht="15.75" customHeight="1"/>
    <row r="920" s="16" customFormat="1" ht="15.75" customHeight="1"/>
    <row r="921" s="16" customFormat="1" ht="15.75" customHeight="1"/>
    <row r="922" s="16" customFormat="1" ht="15.75" customHeight="1"/>
    <row r="923" s="16" customFormat="1" ht="15.75" customHeight="1"/>
    <row r="924" s="16" customFormat="1" ht="15.75" customHeight="1"/>
    <row r="925" s="16" customFormat="1" ht="15.75" customHeight="1"/>
    <row r="926" s="16" customFormat="1" ht="15.75" customHeight="1"/>
    <row r="927" s="16" customFormat="1" ht="15.75" customHeight="1"/>
    <row r="928" s="16" customFormat="1" ht="15.75" customHeight="1"/>
    <row r="929" s="16" customFormat="1" ht="15.75" customHeight="1"/>
    <row r="930" s="16" customFormat="1" ht="15.75" customHeight="1"/>
    <row r="931" s="16" customFormat="1" ht="15.75" customHeight="1"/>
    <row r="932" s="16" customFormat="1" ht="15.75" customHeight="1"/>
    <row r="933" s="16" customFormat="1" ht="15.75" customHeight="1"/>
    <row r="934" s="16" customFormat="1" ht="15.75" customHeight="1"/>
    <row r="935" s="16" customFormat="1" ht="15.75" customHeight="1"/>
    <row r="936" s="16" customFormat="1" ht="15.75" customHeight="1"/>
    <row r="937" s="16" customFormat="1" ht="15.75" customHeight="1"/>
    <row r="938" s="16" customFormat="1" ht="15.75" customHeight="1"/>
    <row r="939" s="16" customFormat="1" ht="15.75" customHeight="1"/>
    <row r="940" s="16" customFormat="1" ht="15.75" customHeight="1"/>
    <row r="941" s="16" customFormat="1" ht="15.75" customHeight="1"/>
    <row r="942" s="16" customFormat="1" ht="15.75" customHeight="1"/>
    <row r="943" s="16" customFormat="1" ht="15.75" customHeight="1"/>
    <row r="944" s="16" customFormat="1" ht="15.75" customHeight="1"/>
    <row r="945" s="16" customFormat="1" ht="15.75" customHeight="1"/>
    <row r="946" s="16" customFormat="1" ht="15.75" customHeight="1"/>
    <row r="947" s="16" customFormat="1" ht="15.75" customHeight="1"/>
    <row r="948" s="16" customFormat="1" ht="15.75" customHeight="1"/>
    <row r="949" s="16" customFormat="1" ht="15.75" customHeight="1"/>
    <row r="950" s="16" customFormat="1" ht="15.75" customHeight="1"/>
    <row r="951" s="16" customFormat="1" ht="15.75" customHeight="1"/>
    <row r="952" s="16" customFormat="1" ht="15.75" customHeight="1"/>
    <row r="953" s="16" customFormat="1" ht="15.75" customHeight="1"/>
    <row r="954" s="16" customFormat="1" ht="15.75" customHeight="1"/>
    <row r="955" s="16" customFormat="1" ht="15.75" customHeight="1"/>
    <row r="956" s="16" customFormat="1" ht="15.75" customHeight="1"/>
    <row r="957" s="16" customFormat="1" ht="15.75" customHeight="1"/>
    <row r="958" s="16" customFormat="1" ht="15.75" customHeight="1"/>
    <row r="959" s="16" customFormat="1" ht="15.75" customHeight="1"/>
    <row r="960" s="16" customFormat="1" ht="15.75" customHeight="1"/>
    <row r="961" s="16" customFormat="1" ht="15.75" customHeight="1"/>
    <row r="962" s="16" customFormat="1" ht="15.75" customHeight="1"/>
    <row r="963" s="16" customFormat="1" ht="15.75" customHeight="1"/>
    <row r="964" s="16" customFormat="1" ht="15.75" customHeight="1"/>
    <row r="965" s="16" customFormat="1" ht="15.75" customHeight="1"/>
    <row r="966" s="16" customFormat="1" ht="15.75" customHeight="1"/>
    <row r="967" s="16" customFormat="1" ht="15.75" customHeight="1"/>
    <row r="968" s="16" customFormat="1" ht="15.75" customHeight="1"/>
    <row r="969" s="16" customFormat="1" ht="15.75" customHeight="1"/>
    <row r="970" s="16" customFormat="1" ht="15.75" customHeight="1"/>
    <row r="971" s="16" customFormat="1" ht="15.75" customHeight="1"/>
    <row r="972" s="16" customFormat="1" ht="15.75" customHeight="1"/>
    <row r="973" s="16" customFormat="1" ht="15.75" customHeight="1"/>
    <row r="974" s="16" customFormat="1" ht="15.75" customHeight="1"/>
    <row r="975" s="16" customFormat="1" ht="15.75" customHeight="1"/>
    <row r="976" s="16" customFormat="1" ht="15.75" customHeight="1"/>
    <row r="977" s="16" customFormat="1" ht="15.75" customHeight="1"/>
    <row r="978" s="16" customFormat="1" ht="15.75" customHeight="1"/>
    <row r="979" s="16" customFormat="1" ht="15.75" customHeight="1"/>
    <row r="980" s="16" customFormat="1" ht="15.75" customHeight="1"/>
    <row r="981" s="16" customFormat="1" ht="15.75" customHeight="1"/>
    <row r="982" s="16" customFormat="1" ht="15.75" customHeight="1"/>
    <row r="983" s="16" customFormat="1" ht="15.75" customHeight="1"/>
    <row r="984" s="16" customFormat="1" ht="15.75" customHeight="1"/>
    <row r="985" s="16" customFormat="1" ht="15.75" customHeight="1"/>
    <row r="986" s="16" customFormat="1" ht="15.75" customHeight="1"/>
    <row r="987" s="16" customFormat="1" ht="15.75" customHeight="1"/>
    <row r="988" s="16" customFormat="1" ht="15.75" customHeight="1"/>
    <row r="989" s="16" customFormat="1" ht="15.75" customHeight="1"/>
    <row r="990" s="16" customFormat="1" ht="15.75" customHeight="1"/>
    <row r="991" s="16" customFormat="1" ht="15.75" customHeight="1"/>
    <row r="992" s="16" customFormat="1" ht="15.75" customHeight="1"/>
    <row r="993" s="16" customFormat="1" ht="15.75" customHeight="1"/>
    <row r="994" s="16" customFormat="1" ht="15.75" customHeight="1"/>
    <row r="995" s="16" customFormat="1" ht="15.75" customHeight="1"/>
    <row r="996" s="16" customFormat="1" ht="15.75" customHeight="1"/>
    <row r="997" s="16" customFormat="1" ht="15.75" customHeight="1"/>
    <row r="998" s="16" customFormat="1" ht="15.75" customHeight="1"/>
    <row r="999" s="16" customFormat="1" ht="15.75" customHeight="1"/>
    <row r="1000" s="16" customFormat="1" ht="15.75" customHeight="1"/>
  </sheetData>
  <sheetProtection algorithmName="SHA-512" hashValue="tJFjGHhCuIIv75DXMYG+NyrhJdV2f6reRB9eKwFnGaE/KnaHQ3vzG6AQxBQD/Vq3ZTrJbhdyF4SBsi5AxclXeA==" saltValue="YLh5X5hrEruUNT2fg4ATzQ==" spinCount="100000" sheet="1" objects="1" scenarios="1"/>
  <protectedRanges>
    <protectedRange algorithmName="SHA-512" hashValue="7UoIr1zL9usdvQeVMqh4LakhL81F5kmhwg2YbGkiHYFHI3IYAQ1wd0TkUrb2I+t9jFbtGbzo8TbXWeq7EqGBtg==" saltValue="dF53EsF/9l+nA4WEJC+NWw==" spinCount="100000" sqref="D8:F47" name="Jadwal Per Kelas"/>
  </protectedRanges>
  <mergeCells count="9">
    <mergeCell ref="A40:A47"/>
    <mergeCell ref="A6:A7"/>
    <mergeCell ref="B6:B7"/>
    <mergeCell ref="C6:C7"/>
    <mergeCell ref="D6:F6"/>
    <mergeCell ref="A8:A15"/>
    <mergeCell ref="A16:A23"/>
    <mergeCell ref="A24:A31"/>
    <mergeCell ref="A32:A39"/>
  </mergeCells>
  <printOptions horizontalCentered="1"/>
  <pageMargins left="0.31496062992125984" right="0.31496062992125984" top="0.74803149606299213" bottom="0.74803149606299213" header="0" footer="0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promptTitle="Daftar Kelas" prompt="Pilih Nama Kelas" xr:uid="{00000000-0002-0000-0100-000000000000}">
          <x14:formula1>
            <xm:f>Kelas!$A$2:$A$32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560A-5508-49B2-B0B7-F6BF38AA6F1D}">
  <sheetPr>
    <pageSetUpPr fitToPage="1"/>
  </sheetPr>
  <dimension ref="A1:I1002"/>
  <sheetViews>
    <sheetView tabSelected="1" workbookViewId="0">
      <selection activeCell="D15" sqref="D15"/>
    </sheetView>
  </sheetViews>
  <sheetFormatPr defaultColWidth="14.42578125" defaultRowHeight="15" customHeight="1"/>
  <cols>
    <col min="1" max="1" width="8.7109375" style="16" customWidth="1"/>
    <col min="2" max="2" width="11.28515625" style="16" customWidth="1"/>
    <col min="3" max="3" width="11" style="16" customWidth="1"/>
    <col min="4" max="4" width="61.28515625" style="16" bestFit="1" customWidth="1"/>
    <col min="5" max="5" width="14" style="16" bestFit="1" customWidth="1"/>
    <col min="6" max="6" width="45.5703125" style="17" customWidth="1"/>
    <col min="7" max="7" width="54" style="16" customWidth="1"/>
    <col min="8" max="8" width="15.85546875" style="16" customWidth="1"/>
    <col min="9" max="9" width="47.5703125" style="16" bestFit="1" customWidth="1"/>
    <col min="10" max="27" width="8.7109375" style="16" customWidth="1"/>
    <col min="28" max="16384" width="14.42578125" style="16"/>
  </cols>
  <sheetData>
    <row r="1" spans="1:9" ht="15.75">
      <c r="A1" s="14" t="s">
        <v>177</v>
      </c>
      <c r="B1" s="15"/>
    </row>
    <row r="2" spans="1:9" ht="15.75">
      <c r="A2" s="14" t="s">
        <v>178</v>
      </c>
      <c r="B2" s="15"/>
    </row>
    <row r="3" spans="1:9" ht="15.75">
      <c r="A3" s="44" t="s">
        <v>217</v>
      </c>
      <c r="B3" s="15"/>
    </row>
    <row r="4" spans="1:9" ht="15.75">
      <c r="A4" s="44" t="s">
        <v>216</v>
      </c>
      <c r="B4" s="15"/>
    </row>
    <row r="5" spans="1:9">
      <c r="B5" s="15"/>
    </row>
    <row r="6" spans="1:9">
      <c r="A6" s="46" t="s">
        <v>218</v>
      </c>
      <c r="B6" s="46"/>
      <c r="C6" s="58" t="s">
        <v>52</v>
      </c>
      <c r="D6" s="58"/>
    </row>
    <row r="7" spans="1:9">
      <c r="B7" s="15"/>
    </row>
    <row r="8" spans="1:9" ht="16.5">
      <c r="A8" s="54" t="s">
        <v>180</v>
      </c>
      <c r="B8" s="54" t="s">
        <v>181</v>
      </c>
      <c r="C8" s="54" t="s">
        <v>182</v>
      </c>
      <c r="D8" s="47" t="s">
        <v>213</v>
      </c>
      <c r="E8" s="48"/>
      <c r="F8" s="48"/>
      <c r="G8" s="57" t="s">
        <v>214</v>
      </c>
      <c r="H8" s="57"/>
      <c r="I8" s="57"/>
    </row>
    <row r="9" spans="1:9" ht="16.5">
      <c r="A9" s="55"/>
      <c r="B9" s="56"/>
      <c r="C9" s="56"/>
      <c r="D9" s="18" t="s">
        <v>183</v>
      </c>
      <c r="E9" s="18" t="s">
        <v>196</v>
      </c>
      <c r="F9" s="19" t="s">
        <v>185</v>
      </c>
      <c r="G9" s="45" t="s">
        <v>183</v>
      </c>
      <c r="H9" s="45" t="s">
        <v>196</v>
      </c>
      <c r="I9" s="45" t="s">
        <v>184</v>
      </c>
    </row>
    <row r="10" spans="1:9" ht="16.5">
      <c r="A10" s="50" t="s">
        <v>186</v>
      </c>
      <c r="B10" s="20" t="s">
        <v>17</v>
      </c>
      <c r="C10" s="20">
        <v>1</v>
      </c>
      <c r="D10" s="26" t="str">
        <f>IFERROR(INDEX(DataJadwal!$J$2:$J$763,MATCH(LEFT($C$6,2)&amp;"1"&amp;$C10,DataJadwal!$H$2:$H$763,0)),"")</f>
        <v>MHR41103 - Sistem  Manajemen  Kesehatan, Keselamatan, Kerja  [2 SKS]</v>
      </c>
      <c r="E10" s="26" t="str">
        <f>IFERROR(INDEX(DataJadwal!$F$2:$F$763,MATCH(LEFT($C$6,2)&amp;"1"&amp;$C10,DataJadwal!$H$2:$H$763,0)),"")</f>
        <v>D3 TS-4A</v>
      </c>
      <c r="F10" s="27" t="str">
        <f>IFERROR(INDEX(DataJadwal!$L$2:$L$763,MATCH(LEFT($C$6,2)&amp;"1"&amp;$C10,DataJadwal!$H$2:$H$763,0)),"")</f>
        <v/>
      </c>
      <c r="G10" s="26" t="str">
        <f>IFERROR(INDEX(DataJadwal!$J$2:$J$763,MATCH(LEFT($C$6,2)&amp;"1"&amp;$C10,DataJadwal!$I$2:$I$763,0)),"")</f>
        <v/>
      </c>
      <c r="H10" s="26" t="str">
        <f>IFERROR(INDEX(DataJadwal!$F$2:$F$763,MATCH(LEFT($C$6,2)&amp;"1"&amp;$C10,DataJadwal!$I$2:$I$763,0)),"")</f>
        <v/>
      </c>
      <c r="I10" s="28" t="str">
        <f>IFERROR(INDEX(DataJadwal!$K$2:$K$763,MATCH(LEFT($C$6,2)&amp;"1"&amp;$C10,DataJadwal!$I$2:$I$763,0)),"")</f>
        <v/>
      </c>
    </row>
    <row r="11" spans="1:9" ht="16.5">
      <c r="A11" s="51"/>
      <c r="B11" s="21" t="s">
        <v>14</v>
      </c>
      <c r="C11" s="21">
        <v>2</v>
      </c>
      <c r="D11" s="29" t="str">
        <f>IFERROR(INDEX(DataJadwal!$J$2:$J$763,MATCH(LEFT($C$6,2)&amp;"1"&amp;$C11,DataJadwal!$H$2:$H$763,0)),"")</f>
        <v>MHR41103 - Sistem  Manajemen  Kesehatan, Keselamatan, Kerja  [2 SKS]</v>
      </c>
      <c r="E11" s="29" t="str">
        <f>IFERROR(INDEX(DataJadwal!$F$2:$F$763,MATCH(LEFT($C$6,2)&amp;"1"&amp;$C11,DataJadwal!$H$2:$H$763,0)),"")</f>
        <v>D3 TS-4A</v>
      </c>
      <c r="F11" s="29" t="str">
        <f>IFERROR(INDEX(DataJadwal!$L$2:$L$763,MATCH(LEFT($C$6,2)&amp;"1"&amp;$C11,DataJadwal!$H$2:$H$763,0)),"")</f>
        <v/>
      </c>
      <c r="G11" s="29" t="str">
        <f>IFERROR(INDEX(DataJadwal!$J$2:$J$763,MATCH(LEFT($C$6,2)&amp;"1"&amp;$C11,DataJadwal!$I$2:$I$763,0)),"")</f>
        <v/>
      </c>
      <c r="H11" s="29" t="str">
        <f>IFERROR(INDEX(DataJadwal!$F$2:$F$763,MATCH(LEFT($C$6,2)&amp;"1"&amp;$C11,DataJadwal!$I$2:$I$763,0)),"")</f>
        <v/>
      </c>
      <c r="I11" s="29" t="str">
        <f>IFERROR(INDEX(DataJadwal!$K$2:$K$763,MATCH(LEFT($C$6,2)&amp;"1"&amp;$C11,DataJadwal!$I$2:$I$763,0)),"")</f>
        <v/>
      </c>
    </row>
    <row r="12" spans="1:9" ht="16.5">
      <c r="A12" s="51"/>
      <c r="B12" s="21" t="s">
        <v>9</v>
      </c>
      <c r="C12" s="21">
        <v>3</v>
      </c>
      <c r="D12" s="29" t="str">
        <f>IFERROR(INDEX(DataJadwal!$J$2:$J$763,MATCH(LEFT($C$6,2)&amp;"1"&amp;$C12,DataJadwal!$H$2:$H$763,0)),"")</f>
        <v>MKK61238 - Metode Penelitian [2 SKS]</v>
      </c>
      <c r="E12" s="29" t="str">
        <f>IFERROR(INDEX(DataJadwal!$F$2:$F$763,MATCH(LEFT($C$6,2)&amp;"1"&amp;$C12,DataJadwal!$H$2:$H$763,0)),"")</f>
        <v>STr. MPK-6A</v>
      </c>
      <c r="F12" s="30" t="str">
        <f>IFERROR(INDEX(DataJadwal!$L$2:$L$763,MATCH(LEFT($C$6,2)&amp;"1"&amp;$C12,DataJadwal!$H$2:$H$763,0)),"")</f>
        <v/>
      </c>
      <c r="G12" s="29" t="str">
        <f>IFERROR(INDEX(DataJadwal!$J$2:$J$763,MATCH(LEFT($C$6,2)&amp;"1"&amp;$C12,DataJadwal!$I$2:$I$763,0)),"")</f>
        <v/>
      </c>
      <c r="H12" s="29" t="str">
        <f>IFERROR(INDEX(DataJadwal!$F$2:$F$763,MATCH(LEFT($C$6,2)&amp;"1"&amp;$C12,DataJadwal!$I$2:$I$763,0)),"")</f>
        <v/>
      </c>
      <c r="I12" s="29" t="str">
        <f>IFERROR(INDEX(DataJadwal!$K$2:$K$763,MATCH(LEFT($C$6,2)&amp;"1"&amp;$C12,DataJadwal!$I$2:$I$763,0)),"")</f>
        <v/>
      </c>
    </row>
    <row r="13" spans="1:9" ht="16.5">
      <c r="A13" s="51"/>
      <c r="B13" s="21" t="s">
        <v>2</v>
      </c>
      <c r="C13" s="21">
        <v>4</v>
      </c>
      <c r="D13" s="29" t="str">
        <f>IFERROR(INDEX(DataJadwal!$J$2:$J$763,MATCH(LEFT($C$6,2)&amp;"1"&amp;$C13,DataJadwal!$H$2:$H$763,0)),"")</f>
        <v>MKK61238 - Metode Penelitian [2 SKS]</v>
      </c>
      <c r="E13" s="29" t="str">
        <f>IFERROR(INDEX(DataJadwal!$F$2:$F$763,MATCH(LEFT($C$6,2)&amp;"1"&amp;$C13,DataJadwal!$H$2:$H$763,0)),"")</f>
        <v>STr. MPK-6A</v>
      </c>
      <c r="F13" s="30" t="str">
        <f>IFERROR(INDEX(DataJadwal!$L$2:$L$763,MATCH(LEFT($C$6,2)&amp;"1"&amp;$C13,DataJadwal!$H$2:$H$763,0)),"")</f>
        <v/>
      </c>
      <c r="G13" s="29" t="str">
        <f>IFERROR(INDEX(DataJadwal!$J$2:$J$763,MATCH(LEFT($C$6,2)&amp;"1"&amp;$C13,DataJadwal!$I$2:$I$763,0)),"")</f>
        <v/>
      </c>
      <c r="H13" s="29" t="str">
        <f>IFERROR(INDEX(DataJadwal!$F$2:$F$763,MATCH(LEFT($C$6,2)&amp;"1"&amp;$C13,DataJadwal!$I$2:$I$763,0)),"")</f>
        <v/>
      </c>
      <c r="I13" s="29" t="str">
        <f>IFERROR(INDEX(DataJadwal!$K$2:$K$763,MATCH(LEFT($C$6,2)&amp;"1"&amp;$C13,DataJadwal!$I$2:$I$763,0)),"")</f>
        <v/>
      </c>
    </row>
    <row r="14" spans="1:9" ht="16.5">
      <c r="A14" s="51"/>
      <c r="B14" s="21" t="s">
        <v>6</v>
      </c>
      <c r="C14" s="21">
        <v>5</v>
      </c>
      <c r="D14" s="29" t="str">
        <f>IFERROR(INDEX(DataJadwal!$J$2:$J$763,MATCH(LEFT($C$6,2)&amp;"1"&amp;$C14,DataJadwal!$H$2:$H$763,0)),"")</f>
        <v>MKK61238 - Metode Penelitian [2 SKS]</v>
      </c>
      <c r="E14" s="29" t="str">
        <f>IFERROR(INDEX(DataJadwal!$F$2:$F$763,MATCH(LEFT($C$6,2)&amp;"1"&amp;$C14,DataJadwal!$H$2:$H$763,0)),"")</f>
        <v>STr. MPK-6A</v>
      </c>
      <c r="F14" s="30" t="str">
        <f>IFERROR(INDEX(DataJadwal!$L$2:$L$763,MATCH(LEFT($C$6,2)&amp;"1"&amp;$C14,DataJadwal!$H$2:$H$763,0)),"")</f>
        <v/>
      </c>
      <c r="G14" s="29" t="str">
        <f>IFERROR(INDEX(DataJadwal!$J$2:$J$763,MATCH(LEFT($C$6,2)&amp;"1"&amp;$C14,DataJadwal!$I$2:$I$763,0)),"")</f>
        <v/>
      </c>
      <c r="H14" s="29" t="str">
        <f>IFERROR(INDEX(DataJadwal!$F$2:$F$763,MATCH(LEFT($C$6,2)&amp;"1"&amp;$C14,DataJadwal!$I$2:$I$763,0)),"")</f>
        <v/>
      </c>
      <c r="I14" s="29" t="str">
        <f>IFERROR(INDEX(DataJadwal!$K$2:$K$763,MATCH(LEFT($C$6,2)&amp;"1"&amp;$C14,DataJadwal!$I$2:$I$763,0)),"")</f>
        <v/>
      </c>
    </row>
    <row r="15" spans="1:9" ht="16.5">
      <c r="A15" s="51"/>
      <c r="B15" s="21" t="s">
        <v>7</v>
      </c>
      <c r="C15" s="21">
        <v>6</v>
      </c>
      <c r="D15" s="29" t="str">
        <f>IFERROR(INDEX(DataJadwal!$J$2:$J$763,MATCH(LEFT($C$6,2)&amp;"1"&amp;$C15,DataJadwal!$H$2:$H$763,0)),"")</f>
        <v>MKK61238 - Metode Penelitian [2 SKS]</v>
      </c>
      <c r="E15" s="29" t="str">
        <f>IFERROR(INDEX(DataJadwal!$F$2:$F$763,MATCH(LEFT($C$6,2)&amp;"1"&amp;$C15,DataJadwal!$H$2:$H$763,0)),"")</f>
        <v>STr. MPK-6B</v>
      </c>
      <c r="F15" s="30" t="str">
        <f>IFERROR(INDEX(DataJadwal!$L$2:$L$763,MATCH(LEFT($C$6,2)&amp;"1"&amp;$C15,DataJadwal!$H$2:$H$763,0)),"")</f>
        <v/>
      </c>
      <c r="G15" s="29" t="str">
        <f>IFERROR(INDEX(DataJadwal!$J$2:$J$763,MATCH(LEFT($C$6,2)&amp;"1"&amp;$C15,DataJadwal!$I$2:$I$763,0)),"")</f>
        <v/>
      </c>
      <c r="H15" s="29" t="str">
        <f>IFERROR(INDEX(DataJadwal!$F$2:$F$763,MATCH(LEFT($C$6,2)&amp;"1"&amp;$C15,DataJadwal!$I$2:$I$763,0)),"")</f>
        <v/>
      </c>
      <c r="I15" s="29" t="str">
        <f>IFERROR(INDEX(DataJadwal!$K$2:$K$763,MATCH(LEFT($C$6,2)&amp;"1"&amp;$C15,DataJadwal!$I$2:$I$763,0)),"")</f>
        <v/>
      </c>
    </row>
    <row r="16" spans="1:9" ht="16.5">
      <c r="A16" s="51"/>
      <c r="B16" s="21" t="s">
        <v>23</v>
      </c>
      <c r="C16" s="21">
        <v>7</v>
      </c>
      <c r="D16" s="29" t="str">
        <f>IFERROR(INDEX(DataJadwal!$J$2:$J$763,MATCH(LEFT($C$6,2)&amp;"1"&amp;$C16,DataJadwal!$H$2:$H$763,0)),"")</f>
        <v>MKK61238 - Metode Penelitian [2 SKS]</v>
      </c>
      <c r="E16" s="29" t="str">
        <f>IFERROR(INDEX(DataJadwal!$F$2:$F$763,MATCH(LEFT($C$6,2)&amp;"1"&amp;$C16,DataJadwal!$H$2:$H$763,0)),"")</f>
        <v>STr. MPK-6B</v>
      </c>
      <c r="F16" s="30" t="str">
        <f>IFERROR(INDEX(DataJadwal!$L$2:$L$763,MATCH(LEFT($C$6,2)&amp;"1"&amp;$C16,DataJadwal!$H$2:$H$763,0)),"")</f>
        <v/>
      </c>
      <c r="G16" s="29" t="str">
        <f>IFERROR(INDEX(DataJadwal!$J$2:$J$763,MATCH(LEFT($C$6,2)&amp;"1"&amp;$C16,DataJadwal!$I$2:$I$763,0)),"")</f>
        <v/>
      </c>
      <c r="H16" s="29" t="str">
        <f>IFERROR(INDEX(DataJadwal!$F$2:$F$763,MATCH(LEFT($C$6,2)&amp;"1"&amp;$C16,DataJadwal!$I$2:$I$763,0)),"")</f>
        <v/>
      </c>
      <c r="I16" s="29" t="str">
        <f>IFERROR(INDEX(DataJadwal!$K$2:$K$763,MATCH(LEFT($C$6,2)&amp;"1"&amp;$C16,DataJadwal!$I$2:$I$763,0)),"")</f>
        <v/>
      </c>
    </row>
    <row r="17" spans="1:9" ht="16.5">
      <c r="A17" s="52"/>
      <c r="B17" s="22" t="s">
        <v>26</v>
      </c>
      <c r="C17" s="22">
        <v>8</v>
      </c>
      <c r="D17" s="31" t="str">
        <f>IFERROR(INDEX(DataJadwal!$J$2:$J$763,MATCH(LEFT($C$6,2)&amp;"1"&amp;$C17,DataJadwal!$H$2:$H$763,0)),"")</f>
        <v>MKK61238 - Metode Penelitian [2 SKS]</v>
      </c>
      <c r="E17" s="31" t="str">
        <f>IFERROR(INDEX(DataJadwal!$F$2:$F$763,MATCH(LEFT($C$6,2)&amp;"1"&amp;$C17,DataJadwal!$H$2:$H$763,0)),"")</f>
        <v>STr. MPK-6B</v>
      </c>
      <c r="F17" s="32" t="str">
        <f>IFERROR(INDEX(DataJadwal!$L$2:$L$763,MATCH(LEFT($C$6,2)&amp;"1"&amp;$C17,DataJadwal!$H$2:$H$763,0)),"")</f>
        <v/>
      </c>
      <c r="G17" s="31" t="str">
        <f>IFERROR(INDEX(DataJadwal!$J$2:$J$763,MATCH(LEFT($C$6,2)&amp;"1"&amp;$C17,DataJadwal!$I$2:$I$763,0)),"")</f>
        <v/>
      </c>
      <c r="H17" s="31" t="str">
        <f>IFERROR(INDEX(DataJadwal!$F$2:$F$763,MATCH(LEFT($C$6,2)&amp;"1"&amp;$C17,DataJadwal!$I$2:$I$763,0)),"")</f>
        <v/>
      </c>
      <c r="I17" s="31" t="str">
        <f>IFERROR(INDEX(DataJadwal!$K$2:$K$763,MATCH(LEFT($C$6,2)&amp;"1"&amp;$C17,DataJadwal!$I$2:$I$763,0)),"")</f>
        <v/>
      </c>
    </row>
    <row r="18" spans="1:9" ht="16.5">
      <c r="A18" s="53" t="s">
        <v>187</v>
      </c>
      <c r="B18" s="23" t="s">
        <v>17</v>
      </c>
      <c r="C18" s="23">
        <v>1</v>
      </c>
      <c r="D18" s="33" t="str">
        <f>IFERROR(INDEX(DataJadwal!$J$2:$J$763,MATCH(LEFT($C$6,2)&amp;"2"&amp;$C18,DataJadwal!$H$2:$H$763,0)),"")</f>
        <v/>
      </c>
      <c r="E18" s="33" t="str">
        <f>IFERROR(INDEX(DataJadwal!$F$2:$F$763,MATCH(LEFT($C$6,2)&amp;"2"&amp;$C18,DataJadwal!$H$2:$H$763,0)),"")</f>
        <v/>
      </c>
      <c r="F18" s="34" t="str">
        <f>IFERROR(INDEX(DataJadwal!$L$2:$L$763,MATCH(LEFT($C$6,2)&amp;"2"&amp;$C18,DataJadwal!$H$2:$H$763,0)),"")</f>
        <v/>
      </c>
      <c r="G18" s="35" t="str">
        <f>IFERROR(INDEX(DataJadwal!$J$2:$J$763,MATCH(LEFT($C$6,2)&amp;"2"&amp;$C18,DataJadwal!$I$2:$I$763,0)),"")</f>
        <v/>
      </c>
      <c r="H18" s="35" t="str">
        <f>IFERROR(INDEX(DataJadwal!$F$2:$F$763,MATCH(LEFT($C$6,2)&amp;"2"&amp;$C18,DataJadwal!$I$2:$I$763,0)),"")</f>
        <v/>
      </c>
      <c r="I18" s="35" t="str">
        <f>IFERROR(INDEX(DataJadwal!$K$2:$K$763,MATCH(LEFT($C$6,2)&amp;"2"&amp;$C18,DataJadwal!$I$2:$I$763,0)),"")</f>
        <v/>
      </c>
    </row>
    <row r="19" spans="1:9" ht="16.5">
      <c r="A19" s="51"/>
      <c r="B19" s="24" t="s">
        <v>14</v>
      </c>
      <c r="C19" s="24">
        <v>2</v>
      </c>
      <c r="D19" s="36" t="str">
        <f>IFERROR(INDEX(DataJadwal!$J$2:$J$763,MATCH(LEFT($C$6,2)&amp;"2"&amp;$C19,DataJadwal!$H$2:$H$763,0)),"")</f>
        <v/>
      </c>
      <c r="E19" s="36" t="str">
        <f>IFERROR(INDEX(DataJadwal!$F$2:$F$763,MATCH(LEFT($C$6,2)&amp;"2"&amp;$C19,DataJadwal!$H$2:$H$763,0)),"")</f>
        <v/>
      </c>
      <c r="F19" s="37" t="str">
        <f>IFERROR(INDEX(DataJadwal!$L$2:$L$763,MATCH(LEFT($C$6,2)&amp;"2"&amp;$C19,DataJadwal!$H$2:$H$763,0)),"")</f>
        <v/>
      </c>
      <c r="G19" s="36" t="str">
        <f>IFERROR(INDEX(DataJadwal!$J$2:$J$763,MATCH(LEFT($C$6,2)&amp;"2"&amp;$C19,DataJadwal!$I$2:$I$763,0)),"")</f>
        <v/>
      </c>
      <c r="H19" s="36" t="str">
        <f>IFERROR(INDEX(DataJadwal!$F$2:$F$763,MATCH(LEFT($C$6,2)&amp;"2"&amp;$C19,DataJadwal!$I$2:$I$763,0)),"")</f>
        <v/>
      </c>
      <c r="I19" s="36" t="str">
        <f>IFERROR(INDEX(DataJadwal!$K$2:$K$763,MATCH(LEFT($C$6,2)&amp;"2"&amp;$C19,DataJadwal!$I$2:$I$763,0)),"")</f>
        <v/>
      </c>
    </row>
    <row r="20" spans="1:9" ht="16.5">
      <c r="A20" s="51"/>
      <c r="B20" s="24" t="s">
        <v>9</v>
      </c>
      <c r="C20" s="24">
        <v>3</v>
      </c>
      <c r="D20" s="36" t="str">
        <f>IFERROR(INDEX(DataJadwal!$J$2:$J$763,MATCH(LEFT($C$6,2)&amp;"2"&amp;$C20,DataJadwal!$H$2:$H$763,0)),"")</f>
        <v/>
      </c>
      <c r="E20" s="36" t="str">
        <f>IFERROR(INDEX(DataJadwal!$F$2:$F$763,MATCH(LEFT($C$6,2)&amp;"2"&amp;$C20,DataJadwal!$H$2:$H$763,0)),"")</f>
        <v/>
      </c>
      <c r="F20" s="37" t="str">
        <f>IFERROR(INDEX(DataJadwal!$L$2:$L$763,MATCH(LEFT($C$6,2)&amp;"2"&amp;$C20,DataJadwal!$H$2:$H$763,0)),"")</f>
        <v/>
      </c>
      <c r="G20" s="36" t="str">
        <f>IFERROR(INDEX(DataJadwal!$J$2:$J$763,MATCH(LEFT($C$6,2)&amp;"2"&amp;$C20,DataJadwal!$I$2:$I$763,0)),"")</f>
        <v/>
      </c>
      <c r="H20" s="36" t="str">
        <f>IFERROR(INDEX(DataJadwal!$F$2:$F$763,MATCH(LEFT($C$6,2)&amp;"2"&amp;$C20,DataJadwal!$I$2:$I$763,0)),"")</f>
        <v/>
      </c>
      <c r="I20" s="36" t="str">
        <f>IFERROR(INDEX(DataJadwal!$K$2:$K$763,MATCH(LEFT($C$6,2)&amp;"2"&amp;$C20,DataJadwal!$I$2:$I$763,0)),"")</f>
        <v/>
      </c>
    </row>
    <row r="21" spans="1:9" ht="16.5">
      <c r="A21" s="51"/>
      <c r="B21" s="24" t="s">
        <v>2</v>
      </c>
      <c r="C21" s="24">
        <v>4</v>
      </c>
      <c r="D21" s="36" t="str">
        <f>IFERROR(INDEX(DataJadwal!$J$2:$J$763,MATCH(LEFT($C$6,2)&amp;"2"&amp;$C21,DataJadwal!$H$2:$H$763,0)),"")</f>
        <v/>
      </c>
      <c r="E21" s="36" t="str">
        <f>IFERROR(INDEX(DataJadwal!$F$2:$F$763,MATCH(LEFT($C$6,2)&amp;"2"&amp;$C21,DataJadwal!$H$2:$H$763,0)),"")</f>
        <v/>
      </c>
      <c r="F21" s="37" t="str">
        <f>IFERROR(INDEX(DataJadwal!$L$2:$L$763,MATCH(LEFT($C$6,2)&amp;"2"&amp;$C21,DataJadwal!$H$2:$H$763,0)),"")</f>
        <v/>
      </c>
      <c r="G21" s="36" t="str">
        <f>IFERROR(INDEX(DataJadwal!$J$2:$J$763,MATCH(LEFT($C$6,2)&amp;"2"&amp;$C21,DataJadwal!$I$2:$I$763,0)),"")</f>
        <v/>
      </c>
      <c r="H21" s="36" t="str">
        <f>IFERROR(INDEX(DataJadwal!$F$2:$F$763,MATCH(LEFT($C$6,2)&amp;"2"&amp;$C21,DataJadwal!$I$2:$I$763,0)),"")</f>
        <v/>
      </c>
      <c r="I21" s="36" t="str">
        <f>IFERROR(INDEX(DataJadwal!$K$2:$K$763,MATCH(LEFT($C$6,2)&amp;"2"&amp;$C21,DataJadwal!$I$2:$I$763,0)),"")</f>
        <v/>
      </c>
    </row>
    <row r="22" spans="1:9" ht="16.5">
      <c r="A22" s="51"/>
      <c r="B22" s="24" t="s">
        <v>6</v>
      </c>
      <c r="C22" s="24">
        <v>5</v>
      </c>
      <c r="D22" s="36" t="str">
        <f>IFERROR(INDEX(DataJadwal!$J$2:$J$763,MATCH(LEFT($C$6,2)&amp;"2"&amp;$C22,DataJadwal!$H$2:$H$763,0)),"")</f>
        <v/>
      </c>
      <c r="E22" s="36" t="str">
        <f>IFERROR(INDEX(DataJadwal!$F$2:$F$763,MATCH(LEFT($C$6,2)&amp;"2"&amp;$C22,DataJadwal!$H$2:$H$763,0)),"")</f>
        <v/>
      </c>
      <c r="F22" s="37" t="str">
        <f>IFERROR(INDEX(DataJadwal!$L$2:$L$763,MATCH(LEFT($C$6,2)&amp;"2"&amp;$C22,DataJadwal!$H$2:$H$763,0)),"")</f>
        <v/>
      </c>
      <c r="G22" s="36" t="str">
        <f>IFERROR(INDEX(DataJadwal!$J$2:$J$763,MATCH(LEFT($C$6,2)&amp;"2"&amp;$C22,DataJadwal!$I$2:$I$763,0)),"")</f>
        <v/>
      </c>
      <c r="H22" s="36" t="str">
        <f>IFERROR(INDEX(DataJadwal!$F$2:$F$763,MATCH(LEFT($C$6,2)&amp;"2"&amp;$C22,DataJadwal!$I$2:$I$763,0)),"")</f>
        <v/>
      </c>
      <c r="I22" s="36" t="str">
        <f>IFERROR(INDEX(DataJadwal!$K$2:$K$763,MATCH(LEFT($C$6,2)&amp;"2"&amp;$C22,DataJadwal!$I$2:$I$763,0)),"")</f>
        <v/>
      </c>
    </row>
    <row r="23" spans="1:9" ht="15.75" customHeight="1">
      <c r="A23" s="51"/>
      <c r="B23" s="24" t="s">
        <v>7</v>
      </c>
      <c r="C23" s="24">
        <v>6</v>
      </c>
      <c r="D23" s="36" t="str">
        <f>IFERROR(INDEX(DataJadwal!$J$2:$J$763,MATCH(LEFT($C$6,2)&amp;"2"&amp;$C23,DataJadwal!$H$2:$H$763,0)),"")</f>
        <v/>
      </c>
      <c r="E23" s="36" t="str">
        <f>IFERROR(INDEX(DataJadwal!$F$2:$F$763,MATCH(LEFT($C$6,2)&amp;"2"&amp;$C23,DataJadwal!$H$2:$H$763,0)),"")</f>
        <v/>
      </c>
      <c r="F23" s="37" t="str">
        <f>IFERROR(INDEX(DataJadwal!$L$2:$L$763,MATCH(LEFT($C$6,2)&amp;"2"&amp;$C23,DataJadwal!$H$2:$H$763,0)),"")</f>
        <v/>
      </c>
      <c r="G23" s="36" t="str">
        <f>IFERROR(INDEX(DataJadwal!$J$2:$J$763,MATCH(LEFT($C$6,2)&amp;"2"&amp;$C23,DataJadwal!$I$2:$I$763,0)),"")</f>
        <v/>
      </c>
      <c r="H23" s="36" t="str">
        <f>IFERROR(INDEX(DataJadwal!$F$2:$F$763,MATCH(LEFT($C$6,2)&amp;"2"&amp;$C23,DataJadwal!$I$2:$I$763,0)),"")</f>
        <v/>
      </c>
      <c r="I23" s="36" t="str">
        <f>IFERROR(INDEX(DataJadwal!$K$2:$K$763,MATCH(LEFT($C$6,2)&amp;"2"&amp;$C23,DataJadwal!$I$2:$I$763,0)),"")</f>
        <v/>
      </c>
    </row>
    <row r="24" spans="1:9" ht="15.75" customHeight="1">
      <c r="A24" s="51"/>
      <c r="B24" s="24" t="s">
        <v>23</v>
      </c>
      <c r="C24" s="24">
        <v>7</v>
      </c>
      <c r="D24" s="36" t="str">
        <f>IFERROR(INDEX(DataJadwal!$J$2:$J$763,MATCH(LEFT($C$6,2)&amp;"2"&amp;$C24,DataJadwal!$H$2:$H$763,0)),"")</f>
        <v/>
      </c>
      <c r="E24" s="36" t="str">
        <f>IFERROR(INDEX(DataJadwal!$F$2:$F$763,MATCH(LEFT($C$6,2)&amp;"2"&amp;$C24,DataJadwal!$H$2:$H$763,0)),"")</f>
        <v/>
      </c>
      <c r="F24" s="37" t="str">
        <f>IFERROR(INDEX(DataJadwal!$L$2:$L$763,MATCH(LEFT($C$6,2)&amp;"2"&amp;$C24,DataJadwal!$H$2:$H$763,0)),"")</f>
        <v/>
      </c>
      <c r="G24" s="36" t="str">
        <f>IFERROR(INDEX(DataJadwal!$J$2:$J$763,MATCH(LEFT($C$6,2)&amp;"2"&amp;$C24,DataJadwal!$I$2:$I$763,0)),"")</f>
        <v/>
      </c>
      <c r="H24" s="36" t="str">
        <f>IFERROR(INDEX(DataJadwal!$F$2:$F$763,MATCH(LEFT($C$6,2)&amp;"2"&amp;$C24,DataJadwal!$I$2:$I$763,0)),"")</f>
        <v/>
      </c>
      <c r="I24" s="36" t="str">
        <f>IFERROR(INDEX(DataJadwal!$K$2:$K$763,MATCH(LEFT($C$6,2)&amp;"2"&amp;$C24,DataJadwal!$I$2:$I$763,0)),"")</f>
        <v/>
      </c>
    </row>
    <row r="25" spans="1:9" ht="15.75" customHeight="1">
      <c r="A25" s="52"/>
      <c r="B25" s="25" t="s">
        <v>26</v>
      </c>
      <c r="C25" s="25">
        <v>8</v>
      </c>
      <c r="D25" s="38" t="str">
        <f>IFERROR(INDEX(DataJadwal!$J$2:$J$763,MATCH(LEFT($C$6,2)&amp;"2"&amp;$C25,DataJadwal!$H$2:$H$763,0)),"")</f>
        <v/>
      </c>
      <c r="E25" s="38" t="str">
        <f>IFERROR(INDEX(DataJadwal!$F$2:$F$763,MATCH(LEFT($C$6,2)&amp;"2"&amp;$C25,DataJadwal!$H$2:$H$763,0)),"")</f>
        <v/>
      </c>
      <c r="F25" s="39" t="str">
        <f>IFERROR(INDEX(DataJadwal!$L$2:$L$763,MATCH(LEFT($C$6,2)&amp;"2"&amp;$C25,DataJadwal!$H$2:$H$763,0)),"")</f>
        <v/>
      </c>
      <c r="G25" s="38" t="str">
        <f>IFERROR(INDEX(DataJadwal!$J$2:$J$763,MATCH(LEFT($C$6,2)&amp;"2"&amp;$C25,DataJadwal!$I$2:$I$763,0)),"")</f>
        <v/>
      </c>
      <c r="H25" s="38" t="str">
        <f>IFERROR(INDEX(DataJadwal!$F$2:$F$763,MATCH(LEFT($C$6,2)&amp;"2"&amp;$C25,DataJadwal!$I$2:$I$763,0)),"")</f>
        <v/>
      </c>
      <c r="I25" s="38" t="str">
        <f>IFERROR(INDEX(DataJadwal!$K$2:$K$763,MATCH(LEFT($C$6,2)&amp;"2"&amp;$C25,DataJadwal!$I$2:$I$763,0)),"")</f>
        <v/>
      </c>
    </row>
    <row r="26" spans="1:9" ht="15.75" customHeight="1">
      <c r="A26" s="50" t="s">
        <v>188</v>
      </c>
      <c r="B26" s="20" t="s">
        <v>17</v>
      </c>
      <c r="C26" s="20">
        <v>1</v>
      </c>
      <c r="D26" s="40" t="str">
        <f>IFERROR(INDEX(DataJadwal!$J$2:$J$763,MATCH(LEFT($C$6,2)&amp;"3"&amp;$C26,DataJadwal!$H$2:$H$763,0)),"")</f>
        <v/>
      </c>
      <c r="E26" s="40" t="str">
        <f>IFERROR(INDEX(DataJadwal!$F$2:$F$763,MATCH(LEFT($C$6,2)&amp;"3"&amp;$C26,DataJadwal!$H$2:$H$763,0)),"")</f>
        <v/>
      </c>
      <c r="F26" s="41" t="str">
        <f>IFERROR(INDEX(DataJadwal!$L$2:$L$763,MATCH(LEFT($C$6,2)&amp;"3"&amp;$C26,DataJadwal!$H$2:$H$763,0)),"")</f>
        <v/>
      </c>
      <c r="G26" s="40" t="str">
        <f>IFERROR(INDEX(DataJadwal!$J$2:$J$763,MATCH(LEFT($C$6,2)&amp;"3"&amp;$C26,DataJadwal!$I$2:$I$763,0)),"")</f>
        <v/>
      </c>
      <c r="H26" s="40" t="str">
        <f>IFERROR(INDEX(DataJadwal!$F$2:$F$763,MATCH(LEFT($C$6,2)&amp;"3"&amp;$C26,DataJadwal!$I$2:$I$763,0)),"")</f>
        <v/>
      </c>
      <c r="I26" s="40" t="str">
        <f>IFERROR(INDEX(DataJadwal!$K$2:$K$763,MATCH(LEFT($C$6,2)&amp;"3"&amp;$C26,DataJadwal!$I$2:$I$763,0)),"")</f>
        <v/>
      </c>
    </row>
    <row r="27" spans="1:9" ht="15.75" customHeight="1">
      <c r="A27" s="51"/>
      <c r="B27" s="21" t="s">
        <v>14</v>
      </c>
      <c r="C27" s="21">
        <v>2</v>
      </c>
      <c r="D27" s="29" t="str">
        <f>IFERROR(INDEX(DataJadwal!$J$2:$J$763,MATCH(LEFT($C$6,2)&amp;"3"&amp;$C27,DataJadwal!$H$2:$H$763,0)),"")</f>
        <v/>
      </c>
      <c r="E27" s="29" t="str">
        <f>IFERROR(INDEX(DataJadwal!$F$2:$F$763,MATCH(LEFT($C$6,2)&amp;"3"&amp;$C27,DataJadwal!$H$2:$H$763,0)),"")</f>
        <v/>
      </c>
      <c r="F27" s="30" t="str">
        <f>IFERROR(INDEX(DataJadwal!$L$2:$L$763,MATCH(LEFT($C$6,2)&amp;"3"&amp;$C27,DataJadwal!$H$2:$H$763,0)),"")</f>
        <v/>
      </c>
      <c r="G27" s="29" t="str">
        <f>IFERROR(INDEX(DataJadwal!$J$2:$J$763,MATCH(LEFT($C$6,2)&amp;"3"&amp;$C27,DataJadwal!$I$2:$I$763,0)),"")</f>
        <v/>
      </c>
      <c r="H27" s="29" t="str">
        <f>IFERROR(INDEX(DataJadwal!$F$2:$F$763,MATCH(LEFT($C$6,2)&amp;"3"&amp;$C27,DataJadwal!$I$2:$I$763,0)),"")</f>
        <v/>
      </c>
      <c r="I27" s="29" t="str">
        <f>IFERROR(INDEX(DataJadwal!$K$2:$K$763,MATCH(LEFT($C$6,2)&amp;"3"&amp;$C27,DataJadwal!$I$2:$I$763,0)),"")</f>
        <v/>
      </c>
    </row>
    <row r="28" spans="1:9" ht="15.75" customHeight="1">
      <c r="A28" s="51"/>
      <c r="B28" s="21" t="s">
        <v>9</v>
      </c>
      <c r="C28" s="21">
        <v>3</v>
      </c>
      <c r="D28" s="29" t="str">
        <f>IFERROR(INDEX(DataJadwal!$J$2:$J$763,MATCH(LEFT($C$6,2)&amp;"3"&amp;$C28,DataJadwal!$H$2:$H$763,0)),"")</f>
        <v/>
      </c>
      <c r="E28" s="29" t="str">
        <f>IFERROR(INDEX(DataJadwal!$F$2:$F$763,MATCH(LEFT($C$6,2)&amp;"3"&amp;$C28,DataJadwal!$H$2:$H$763,0)),"")</f>
        <v/>
      </c>
      <c r="F28" s="30" t="str">
        <f>IFERROR(INDEX(DataJadwal!$L$2:$L$763,MATCH(LEFT($C$6,2)&amp;"3"&amp;$C28,DataJadwal!$H$2:$H$763,0)),"")</f>
        <v/>
      </c>
      <c r="G28" s="29" t="str">
        <f>IFERROR(INDEX(DataJadwal!$J$2:$J$763,MATCH(LEFT($C$6,2)&amp;"3"&amp;$C28,DataJadwal!$I$2:$I$763,0)),"")</f>
        <v/>
      </c>
      <c r="H28" s="29" t="str">
        <f>IFERROR(INDEX(DataJadwal!$F$2:$F$763,MATCH(LEFT($C$6,2)&amp;"3"&amp;$C28,DataJadwal!$I$2:$I$763,0)),"")</f>
        <v/>
      </c>
      <c r="I28" s="29" t="str">
        <f>IFERROR(INDEX(DataJadwal!$K$2:$K$763,MATCH(LEFT($C$6,2)&amp;"3"&amp;$C28,DataJadwal!$I$2:$I$763,0)),"")</f>
        <v/>
      </c>
    </row>
    <row r="29" spans="1:9" ht="15.75" customHeight="1">
      <c r="A29" s="51"/>
      <c r="B29" s="21" t="s">
        <v>2</v>
      </c>
      <c r="C29" s="21">
        <v>4</v>
      </c>
      <c r="D29" s="29" t="str">
        <f>IFERROR(INDEX(DataJadwal!$J$2:$J$763,MATCH(LEFT($C$6,2)&amp;"3"&amp;$C29,DataJadwal!$H$2:$H$763,0)),"")</f>
        <v/>
      </c>
      <c r="E29" s="29" t="str">
        <f>IFERROR(INDEX(DataJadwal!$F$2:$F$763,MATCH(LEFT($C$6,2)&amp;"3"&amp;$C29,DataJadwal!$H$2:$H$763,0)),"")</f>
        <v/>
      </c>
      <c r="F29" s="30" t="str">
        <f>IFERROR(INDEX(DataJadwal!$L$2:$L$763,MATCH(LEFT($C$6,2)&amp;"3"&amp;$C29,DataJadwal!$H$2:$H$763,0)),"")</f>
        <v/>
      </c>
      <c r="G29" s="29" t="str">
        <f>IFERROR(INDEX(DataJadwal!$J$2:$J$763,MATCH(LEFT($C$6,2)&amp;"3"&amp;$C29,DataJadwal!$I$2:$I$763,0)),"")</f>
        <v/>
      </c>
      <c r="H29" s="29" t="str">
        <f>IFERROR(INDEX(DataJadwal!$F$2:$F$763,MATCH(LEFT($C$6,2)&amp;"3"&amp;$C29,DataJadwal!$I$2:$I$763,0)),"")</f>
        <v/>
      </c>
      <c r="I29" s="29" t="str">
        <f>IFERROR(INDEX(DataJadwal!$K$2:$K$763,MATCH(LEFT($C$6,2)&amp;"3"&amp;$C29,DataJadwal!$I$2:$I$763,0)),"")</f>
        <v/>
      </c>
    </row>
    <row r="30" spans="1:9" ht="15.75" customHeight="1">
      <c r="A30" s="51"/>
      <c r="B30" s="21" t="s">
        <v>6</v>
      </c>
      <c r="C30" s="21">
        <v>5</v>
      </c>
      <c r="D30" s="29" t="str">
        <f>IFERROR(INDEX(DataJadwal!$J$2:$J$763,MATCH(LEFT($C$6,2)&amp;"3"&amp;$C30,DataJadwal!$H$2:$H$763,0)),"")</f>
        <v/>
      </c>
      <c r="E30" s="29" t="str">
        <f>IFERROR(INDEX(DataJadwal!$F$2:$F$763,MATCH(LEFT($C$6,2)&amp;"3"&amp;$C30,DataJadwal!$H$2:$H$763,0)),"")</f>
        <v/>
      </c>
      <c r="F30" s="30" t="str">
        <f>IFERROR(INDEX(DataJadwal!$L$2:$L$763,MATCH(LEFT($C$6,2)&amp;"3"&amp;$C30,DataJadwal!$H$2:$H$763,0)),"")</f>
        <v/>
      </c>
      <c r="G30" s="29" t="str">
        <f>IFERROR(INDEX(DataJadwal!$J$2:$J$763,MATCH(LEFT($C$6,2)&amp;"3"&amp;$C30,DataJadwal!$I$2:$I$763,0)),"")</f>
        <v/>
      </c>
      <c r="H30" s="29" t="str">
        <f>IFERROR(INDEX(DataJadwal!$F$2:$F$763,MATCH(LEFT($C$6,2)&amp;"3"&amp;$C30,DataJadwal!$I$2:$I$763,0)),"")</f>
        <v/>
      </c>
      <c r="I30" s="29" t="str">
        <f>IFERROR(INDEX(DataJadwal!$K$2:$K$763,MATCH(LEFT($C$6,2)&amp;"3"&amp;$C30,DataJadwal!$I$2:$I$763,0)),"")</f>
        <v/>
      </c>
    </row>
    <row r="31" spans="1:9" ht="15.75" customHeight="1">
      <c r="A31" s="51"/>
      <c r="B31" s="21" t="s">
        <v>7</v>
      </c>
      <c r="C31" s="21">
        <v>6</v>
      </c>
      <c r="D31" s="29" t="str">
        <f>IFERROR(INDEX(DataJadwal!$J$2:$J$763,MATCH(LEFT($C$6,2)&amp;"3"&amp;$C31,DataJadwal!$H$2:$H$763,0)),"")</f>
        <v/>
      </c>
      <c r="E31" s="29" t="str">
        <f>IFERROR(INDEX(DataJadwal!$F$2:$F$763,MATCH(LEFT($C$6,2)&amp;"3"&amp;$C31,DataJadwal!$H$2:$H$763,0)),"")</f>
        <v/>
      </c>
      <c r="F31" s="30" t="str">
        <f>IFERROR(INDEX(DataJadwal!$L$2:$L$763,MATCH(LEFT($C$6,2)&amp;"3"&amp;$C31,DataJadwal!$H$2:$H$763,0)),"")</f>
        <v/>
      </c>
      <c r="G31" s="29" t="str">
        <f>IFERROR(INDEX(DataJadwal!$J$2:$J$763,MATCH(LEFT($C$6,2)&amp;"3"&amp;$C31,DataJadwal!$I$2:$I$763,0)),"")</f>
        <v/>
      </c>
      <c r="H31" s="29" t="str">
        <f>IFERROR(INDEX(DataJadwal!$F$2:$F$763,MATCH(LEFT($C$6,2)&amp;"3"&amp;$C31,DataJadwal!$I$2:$I$763,0)),"")</f>
        <v/>
      </c>
      <c r="I31" s="29" t="str">
        <f>IFERROR(INDEX(DataJadwal!$K$2:$K$763,MATCH(LEFT($C$6,2)&amp;"3"&amp;$C31,DataJadwal!$I$2:$I$763,0)),"")</f>
        <v/>
      </c>
    </row>
    <row r="32" spans="1:9" ht="15.75" customHeight="1">
      <c r="A32" s="51"/>
      <c r="B32" s="21" t="s">
        <v>23</v>
      </c>
      <c r="C32" s="21">
        <v>7</v>
      </c>
      <c r="D32" s="29" t="str">
        <f>IFERROR(INDEX(DataJadwal!$J$2:$J$763,MATCH(LEFT($C$6,2)&amp;"3"&amp;$C32,DataJadwal!$H$2:$H$763,0)),"")</f>
        <v/>
      </c>
      <c r="E32" s="29" t="str">
        <f>IFERROR(INDEX(DataJadwal!$F$2:$F$763,MATCH(LEFT($C$6,2)&amp;"3"&amp;$C32,DataJadwal!$H$2:$H$763,0)),"")</f>
        <v/>
      </c>
      <c r="F32" s="30" t="str">
        <f>IFERROR(INDEX(DataJadwal!$L$2:$L$763,MATCH(LEFT($C$6,2)&amp;"3"&amp;$C32,DataJadwal!$H$2:$H$763,0)),"")</f>
        <v/>
      </c>
      <c r="G32" s="29" t="str">
        <f>IFERROR(INDEX(DataJadwal!$J$2:$J$763,MATCH(LEFT($C$6,2)&amp;"3"&amp;$C32,DataJadwal!$I$2:$I$763,0)),"")</f>
        <v/>
      </c>
      <c r="H32" s="29" t="str">
        <f>IFERROR(INDEX(DataJadwal!$F$2:$F$763,MATCH(LEFT($C$6,2)&amp;"3"&amp;$C32,DataJadwal!$I$2:$I$763,0)),"")</f>
        <v/>
      </c>
      <c r="I32" s="29" t="str">
        <f>IFERROR(INDEX(DataJadwal!$K$2:$K$763,MATCH(LEFT($C$6,2)&amp;"3"&amp;$C32,DataJadwal!$I$2:$I$763,0)),"")</f>
        <v/>
      </c>
    </row>
    <row r="33" spans="1:9" ht="15.75" customHeight="1">
      <c r="A33" s="52"/>
      <c r="B33" s="22" t="s">
        <v>26</v>
      </c>
      <c r="C33" s="22">
        <v>8</v>
      </c>
      <c r="D33" s="31" t="str">
        <f>IFERROR(INDEX(DataJadwal!$J$2:$J$763,MATCH(LEFT($C$6,2)&amp;"3"&amp;$C33,DataJadwal!$H$2:$H$763,0)),"")</f>
        <v/>
      </c>
      <c r="E33" s="31" t="str">
        <f>IFERROR(INDEX(DataJadwal!$F$2:$F$763,MATCH(LEFT($C$6,2)&amp;"3"&amp;$C33,DataJadwal!$H$2:$H$763,0)),"")</f>
        <v/>
      </c>
      <c r="F33" s="32" t="str">
        <f>IFERROR(INDEX(DataJadwal!$L$2:$L$763,MATCH(LEFT($C$6,2)&amp;"3"&amp;$C33,DataJadwal!$H$2:$H$763,0)),"")</f>
        <v/>
      </c>
      <c r="G33" s="31" t="str">
        <f>IFERROR(INDEX(DataJadwal!$J$2:$J$763,MATCH(LEFT($C$6,2)&amp;"3"&amp;$C33,DataJadwal!$I$2:$I$763,0)),"")</f>
        <v/>
      </c>
      <c r="H33" s="31" t="str">
        <f>IFERROR(INDEX(DataJadwal!$F$2:$F$763,MATCH(LEFT($C$6,2)&amp;"3"&amp;$C33,DataJadwal!$I$2:$I$763,0)),"")</f>
        <v/>
      </c>
      <c r="I33" s="31" t="str">
        <f>IFERROR(INDEX(DataJadwal!$K$2:$K$763,MATCH(LEFT($C$6,2)&amp;"3"&amp;$C33,DataJadwal!$I$2:$I$763,0)),"")</f>
        <v/>
      </c>
    </row>
    <row r="34" spans="1:9" ht="15.75" customHeight="1">
      <c r="A34" s="53" t="s">
        <v>189</v>
      </c>
      <c r="B34" s="23" t="s">
        <v>17</v>
      </c>
      <c r="C34" s="23">
        <v>1</v>
      </c>
      <c r="D34" s="33" t="str">
        <f>IFERROR(INDEX(DataJadwal!$J$2:$J$763,MATCH(LEFT($C$6,2)&amp;"4"&amp;$C34,DataJadwal!$H$2:$H$763,0)),"")</f>
        <v/>
      </c>
      <c r="E34" s="33" t="str">
        <f>IFERROR(INDEX(DataJadwal!$F$2:$F$763,MATCH(LEFT($C$6,2)&amp;"4"&amp;$C34,DataJadwal!$H$2:$H$763,0)),"")</f>
        <v/>
      </c>
      <c r="F34" s="34" t="str">
        <f>IFERROR(INDEX(DataJadwal!$L$2:$L$763,MATCH(LEFT($C$6,2)&amp;"4"&amp;$C34,DataJadwal!$H$2:$H$763,0)),"")</f>
        <v/>
      </c>
      <c r="G34" s="33" t="str">
        <f>IFERROR(INDEX(DataJadwal!$J$2:$J$763,MATCH(LEFT($C$6,2)&amp;"4"&amp;$C34,DataJadwal!$I$2:$I$763,0)),"")</f>
        <v/>
      </c>
      <c r="H34" s="33" t="str">
        <f>IFERROR(INDEX(DataJadwal!$F$2:$F$763,MATCH(LEFT($C$6,2)&amp;"4"&amp;$C34,DataJadwal!$I$2:$I$763,0)),"")</f>
        <v/>
      </c>
      <c r="I34" s="33" t="str">
        <f>IFERROR(INDEX(DataJadwal!$K$2:$K$763,MATCH(LEFT($C$6,2)&amp;"4"&amp;$C34,DataJadwal!$I$2:$I$763,0)),"")</f>
        <v/>
      </c>
    </row>
    <row r="35" spans="1:9" ht="15.75" customHeight="1">
      <c r="A35" s="51"/>
      <c r="B35" s="24" t="s">
        <v>14</v>
      </c>
      <c r="C35" s="24">
        <v>2</v>
      </c>
      <c r="D35" s="36" t="str">
        <f>IFERROR(INDEX(DataJadwal!$J$2:$J$763,MATCH(LEFT($C$6,2)&amp;"4"&amp;$C35,DataJadwal!$H$2:$H$763,0)),"")</f>
        <v/>
      </c>
      <c r="E35" s="36" t="str">
        <f>IFERROR(INDEX(DataJadwal!$F$2:$F$763,MATCH(LEFT($C$6,2)&amp;"4"&amp;$C35,DataJadwal!$H$2:$H$763,0)),"")</f>
        <v/>
      </c>
      <c r="F35" s="37" t="str">
        <f>IFERROR(INDEX(DataJadwal!$L$2:$L$763,MATCH(LEFT($C$6,2)&amp;"4"&amp;$C35,DataJadwal!$H$2:$H$763,0)),"")</f>
        <v/>
      </c>
      <c r="G35" s="36" t="str">
        <f>IFERROR(INDEX(DataJadwal!$J$2:$J$763,MATCH(LEFT($C$6,2)&amp;"4"&amp;$C35,DataJadwal!$I$2:$I$763,0)),"")</f>
        <v/>
      </c>
      <c r="H35" s="36" t="str">
        <f>IFERROR(INDEX(DataJadwal!$F$2:$F$763,MATCH(LEFT($C$6,2)&amp;"4"&amp;$C35,DataJadwal!$I$2:$I$763,0)),"")</f>
        <v/>
      </c>
      <c r="I35" s="36" t="str">
        <f>IFERROR(INDEX(DataJadwal!$K$2:$K$763,MATCH(LEFT($C$6,2)&amp;"4"&amp;$C35,DataJadwal!$I$2:$I$763,0)),"")</f>
        <v/>
      </c>
    </row>
    <row r="36" spans="1:9" ht="15.75" customHeight="1">
      <c r="A36" s="51"/>
      <c r="B36" s="24" t="s">
        <v>9</v>
      </c>
      <c r="C36" s="24">
        <v>3</v>
      </c>
      <c r="D36" s="36" t="str">
        <f>IFERROR(INDEX(DataJadwal!$J$2:$J$763,MATCH(LEFT($C$6,2)&amp;"4"&amp;$C36,DataJadwal!$H$2:$H$763,0)),"")</f>
        <v/>
      </c>
      <c r="E36" s="36" t="str">
        <f>IFERROR(INDEX(DataJadwal!$F$2:$F$763,MATCH(LEFT($C$6,2)&amp;"4"&amp;$C36,DataJadwal!$H$2:$H$763,0)),"")</f>
        <v/>
      </c>
      <c r="F36" s="37" t="str">
        <f>IFERROR(INDEX(DataJadwal!$L$2:$L$763,MATCH(LEFT($C$6,2)&amp;"4"&amp;$C36,DataJadwal!$H$2:$H$763,0)),"")</f>
        <v/>
      </c>
      <c r="G36" s="36" t="str">
        <f>IFERROR(INDEX(DataJadwal!$J$2:$J$763,MATCH(LEFT($C$6,2)&amp;"4"&amp;$C36,DataJadwal!$I$2:$I$763,0)),"")</f>
        <v/>
      </c>
      <c r="H36" s="36" t="str">
        <f>IFERROR(INDEX(DataJadwal!$F$2:$F$763,MATCH(LEFT($C$6,2)&amp;"4"&amp;$C36,DataJadwal!$I$2:$I$763,0)),"")</f>
        <v/>
      </c>
      <c r="I36" s="36" t="str">
        <f>IFERROR(INDEX(DataJadwal!$K$2:$K$763,MATCH(LEFT($C$6,2)&amp;"4"&amp;$C36,DataJadwal!$I$2:$I$763,0)),"")</f>
        <v/>
      </c>
    </row>
    <row r="37" spans="1:9" ht="15.75" customHeight="1">
      <c r="A37" s="51"/>
      <c r="B37" s="24" t="s">
        <v>2</v>
      </c>
      <c r="C37" s="24">
        <v>4</v>
      </c>
      <c r="D37" s="36" t="str">
        <f>IFERROR(INDEX(DataJadwal!$J$2:$J$763,MATCH(LEFT($C$6,2)&amp;"4"&amp;$C37,DataJadwal!$H$2:$H$763,0)),"")</f>
        <v/>
      </c>
      <c r="E37" s="36" t="str">
        <f>IFERROR(INDEX(DataJadwal!$F$2:$F$763,MATCH(LEFT($C$6,2)&amp;"4"&amp;$C37,DataJadwal!$H$2:$H$763,0)),"")</f>
        <v/>
      </c>
      <c r="F37" s="37" t="str">
        <f>IFERROR(INDEX(DataJadwal!$L$2:$L$763,MATCH(LEFT($C$6,2)&amp;"4"&amp;$C37,DataJadwal!$H$2:$H$763,0)),"")</f>
        <v/>
      </c>
      <c r="G37" s="36" t="str">
        <f>IFERROR(INDEX(DataJadwal!$J$2:$J$763,MATCH(LEFT($C$6,2)&amp;"4"&amp;$C37,DataJadwal!$I$2:$I$763,0)),"")</f>
        <v/>
      </c>
      <c r="H37" s="36" t="str">
        <f>IFERROR(INDEX(DataJadwal!$F$2:$F$763,MATCH(LEFT($C$6,2)&amp;"4"&amp;$C37,DataJadwal!$I$2:$I$763,0)),"")</f>
        <v/>
      </c>
      <c r="I37" s="36" t="str">
        <f>IFERROR(INDEX(DataJadwal!$K$2:$K$763,MATCH(LEFT($C$6,2)&amp;"4"&amp;$C37,DataJadwal!$I$2:$I$763,0)),"")</f>
        <v/>
      </c>
    </row>
    <row r="38" spans="1:9" ht="15.75" customHeight="1">
      <c r="A38" s="51"/>
      <c r="B38" s="24" t="s">
        <v>6</v>
      </c>
      <c r="C38" s="24">
        <v>5</v>
      </c>
      <c r="D38" s="36" t="str">
        <f>IFERROR(INDEX(DataJadwal!$J$2:$J$763,MATCH(LEFT($C$6,2)&amp;"4"&amp;$C38,DataJadwal!$H$2:$H$763,0)),"")</f>
        <v>MHR41103 - Sistem  Manajemen  Kesehatan, Keselamatan, Kerja  [2 SKS]</v>
      </c>
      <c r="E38" s="36" t="str">
        <f>IFERROR(INDEX(DataJadwal!$F$2:$F$763,MATCH(LEFT($C$6,2)&amp;"4"&amp;$C38,DataJadwal!$H$2:$H$763,0)),"")</f>
        <v>D3 TS-4A</v>
      </c>
      <c r="F38" s="37" t="str">
        <f>IFERROR(INDEX(DataJadwal!$L$2:$L$763,MATCH(LEFT($C$6,2)&amp;"4"&amp;$C38,DataJadwal!$H$2:$H$763,0)),"")</f>
        <v/>
      </c>
      <c r="G38" s="36" t="str">
        <f>IFERROR(INDEX(DataJadwal!$J$2:$J$763,MATCH(LEFT($C$6,2)&amp;"4"&amp;$C38,DataJadwal!$I$2:$I$763,0)),"")</f>
        <v/>
      </c>
      <c r="H38" s="36" t="str">
        <f>IFERROR(INDEX(DataJadwal!$F$2:$F$763,MATCH(LEFT($C$6,2)&amp;"4"&amp;$C38,DataJadwal!$I$2:$I$763,0)),"")</f>
        <v/>
      </c>
      <c r="I38" s="36" t="str">
        <f>IFERROR(INDEX(DataJadwal!$K$2:$K$763,MATCH(LEFT($C$6,2)&amp;"4"&amp;$C38,DataJadwal!$I$2:$I$763,0)),"")</f>
        <v/>
      </c>
    </row>
    <row r="39" spans="1:9" ht="15.75" customHeight="1">
      <c r="A39" s="51"/>
      <c r="B39" s="24" t="s">
        <v>7</v>
      </c>
      <c r="C39" s="24">
        <v>6</v>
      </c>
      <c r="D39" s="36" t="str">
        <f>IFERROR(INDEX(DataJadwal!$J$2:$J$763,MATCH(LEFT($C$6,2)&amp;"4"&amp;$C39,DataJadwal!$H$2:$H$763,0)),"")</f>
        <v>MHR41103 - Sistem  Manajemen  Kesehatan, Keselamatan, Kerja  [2 SKS]</v>
      </c>
      <c r="E39" s="36" t="str">
        <f>IFERROR(INDEX(DataJadwal!$F$2:$F$763,MATCH(LEFT($C$6,2)&amp;"4"&amp;$C39,DataJadwal!$H$2:$H$763,0)),"")</f>
        <v>D3 TS-4A</v>
      </c>
      <c r="F39" s="37" t="str">
        <f>IFERROR(INDEX(DataJadwal!$L$2:$L$763,MATCH(LEFT($C$6,2)&amp;"4"&amp;$C39,DataJadwal!$H$2:$H$763,0)),"")</f>
        <v/>
      </c>
      <c r="G39" s="36" t="str">
        <f>IFERROR(INDEX(DataJadwal!$J$2:$J$763,MATCH(LEFT($C$6,2)&amp;"4"&amp;$C39,DataJadwal!$I$2:$I$763,0)),"")</f>
        <v/>
      </c>
      <c r="H39" s="36" t="str">
        <f>IFERROR(INDEX(DataJadwal!$F$2:$F$763,MATCH(LEFT($C$6,2)&amp;"4"&amp;$C39,DataJadwal!$I$2:$I$763,0)),"")</f>
        <v/>
      </c>
      <c r="I39" s="36" t="str">
        <f>IFERROR(INDEX(DataJadwal!$K$2:$K$763,MATCH(LEFT($C$6,2)&amp;"4"&amp;$C39,DataJadwal!$I$2:$I$763,0)),"")</f>
        <v/>
      </c>
    </row>
    <row r="40" spans="1:9" ht="15.75" customHeight="1">
      <c r="A40" s="51"/>
      <c r="B40" s="24" t="s">
        <v>23</v>
      </c>
      <c r="C40" s="24">
        <v>7</v>
      </c>
      <c r="D40" s="36" t="str">
        <f>IFERROR(INDEX(DataJadwal!$J$2:$J$763,MATCH(LEFT($C$6,2)&amp;"4"&amp;$C40,DataJadwal!$H$2:$H$763,0)),"")</f>
        <v>MHR41103 - Sistem  Manajemen  Kesehatan, Keselamatan, Kerja  [2 SKS]</v>
      </c>
      <c r="E40" s="36" t="str">
        <f>IFERROR(INDEX(DataJadwal!$F$2:$F$763,MATCH(LEFT($C$6,2)&amp;"4"&amp;$C40,DataJadwal!$H$2:$H$763,0)),"")</f>
        <v>D3 TS-4B</v>
      </c>
      <c r="F40" s="37" t="str">
        <f>IFERROR(INDEX(DataJadwal!$L$2:$L$763,MATCH(LEFT($C$6,2)&amp;"4"&amp;$C40,DataJadwal!$H$2:$H$763,0)),"")</f>
        <v/>
      </c>
      <c r="G40" s="36" t="str">
        <f>IFERROR(INDEX(DataJadwal!$J$2:$J$763,MATCH(LEFT($C$6,2)&amp;"4"&amp;$C40,DataJadwal!$I$2:$I$763,0)),"")</f>
        <v/>
      </c>
      <c r="H40" s="36" t="str">
        <f>IFERROR(INDEX(DataJadwal!$F$2:$F$763,MATCH(LEFT($C$6,2)&amp;"4"&amp;$C40,DataJadwal!$I$2:$I$763,0)),"")</f>
        <v/>
      </c>
      <c r="I40" s="36" t="str">
        <f>IFERROR(INDEX(DataJadwal!$K$2:$K$763,MATCH(LEFT($C$6,2)&amp;"4"&amp;$C40,DataJadwal!$I$2:$I$763,0)),"")</f>
        <v/>
      </c>
    </row>
    <row r="41" spans="1:9" ht="15.75" customHeight="1">
      <c r="A41" s="52"/>
      <c r="B41" s="25" t="s">
        <v>26</v>
      </c>
      <c r="C41" s="25">
        <v>8</v>
      </c>
      <c r="D41" s="38" t="str">
        <f>IFERROR(INDEX(DataJadwal!$J$2:$J$763,MATCH(LEFT($C$6,2)&amp;"4"&amp;$C41,DataJadwal!$H$2:$H$763,0)),"")</f>
        <v>MHR41103 - Sistem  Manajemen  Kesehatan, Keselamatan, Kerja  [2 SKS]</v>
      </c>
      <c r="E41" s="38" t="str">
        <f>IFERROR(INDEX(DataJadwal!$F$2:$F$763,MATCH(LEFT($C$6,2)&amp;"4"&amp;$C41,DataJadwal!$H$2:$H$763,0)),"")</f>
        <v>D3 TS-4B</v>
      </c>
      <c r="F41" s="39" t="str">
        <f>IFERROR(INDEX(DataJadwal!$L$2:$L$763,MATCH(LEFT($C$6,2)&amp;"4"&amp;$C41,DataJadwal!$H$2:$H$763,0)),"")</f>
        <v/>
      </c>
      <c r="G41" s="38" t="str">
        <f>IFERROR(INDEX(DataJadwal!$J$2:$J$763,MATCH(LEFT($C$6,2)&amp;"4"&amp;$C41,DataJadwal!$I$2:$I$763,0)),"")</f>
        <v/>
      </c>
      <c r="H41" s="38" t="str">
        <f>IFERROR(INDEX(DataJadwal!$F$2:$F$763,MATCH(LEFT($C$6,2)&amp;"4"&amp;$C41,DataJadwal!$I$2:$I$763,0)),"")</f>
        <v/>
      </c>
      <c r="I41" s="38" t="str">
        <f>IFERROR(INDEX(DataJadwal!$K$2:$K$763,MATCH(LEFT($C$6,2)&amp;"4"&amp;$C41,DataJadwal!$I$2:$I$763,0)),"")</f>
        <v/>
      </c>
    </row>
    <row r="42" spans="1:9" ht="15.75" customHeight="1">
      <c r="A42" s="50" t="s">
        <v>190</v>
      </c>
      <c r="B42" s="20" t="s">
        <v>17</v>
      </c>
      <c r="C42" s="20">
        <v>1</v>
      </c>
      <c r="D42" s="42" t="str">
        <f>IFERROR(INDEX(DataJadwal!$J$2:$J$763,MATCH(LEFT($C$6,2)&amp;"5"&amp;$C42,DataJadwal!$H$2:$H$763,0)),"")</f>
        <v/>
      </c>
      <c r="E42" s="42" t="str">
        <f>IFERROR(INDEX(DataJadwal!$F$2:$F$763,MATCH(LEFT($C$6,2)&amp;"5"&amp;$C42,DataJadwal!$H$2:$H$763,0)),"")</f>
        <v/>
      </c>
      <c r="F42" s="43" t="str">
        <f>IFERROR(INDEX(DataJadwal!$L$2:$L$763,MATCH(LEFT($C$6,2)&amp;"5"&amp;$C42,DataJadwal!$H$2:$H$763,0)),"")</f>
        <v/>
      </c>
      <c r="G42" s="42" t="str">
        <f>IFERROR(INDEX(DataJadwal!$J$2:$J$763,MATCH(LEFT($C$6,2)&amp;"5"&amp;$C42,DataJadwal!$I$2:$I$763,0)),"")</f>
        <v/>
      </c>
      <c r="H42" s="42" t="str">
        <f>IFERROR(INDEX(DataJadwal!$F$2:$F$763,MATCH(LEFT($C$6,2)&amp;"5"&amp;$C42,DataJadwal!$I$2:$I$763,0)),"")</f>
        <v/>
      </c>
      <c r="I42" s="42" t="str">
        <f>IFERROR(INDEX(DataJadwal!$K$2:$K$763,MATCH(LEFT($C$6,2)&amp;"5"&amp;$C42,DataJadwal!$I$2:$I$763,0)),"")</f>
        <v/>
      </c>
    </row>
    <row r="43" spans="1:9" ht="15.75" customHeight="1">
      <c r="A43" s="51"/>
      <c r="B43" s="21" t="s">
        <v>14</v>
      </c>
      <c r="C43" s="21">
        <v>2</v>
      </c>
      <c r="D43" s="29" t="str">
        <f>IFERROR(INDEX(DataJadwal!$J$2:$J$763,MATCH(LEFT($C$6,2)&amp;"5"&amp;$C43,DataJadwal!$H$2:$H$763,0)),"")</f>
        <v>MHR41103 - Sistem  Manajemen  Kesehatan, Keselamatan, Kerja  [2 SKS]</v>
      </c>
      <c r="E43" s="29" t="str">
        <f>IFERROR(INDEX(DataJadwal!$F$2:$F$763,MATCH(LEFT($C$6,2)&amp;"5"&amp;$C43,DataJadwal!$H$2:$H$763,0)),"")</f>
        <v>D3 TS-4B</v>
      </c>
      <c r="F43" s="30" t="str">
        <f>IFERROR(INDEX(DataJadwal!$L$2:$L$763,MATCH(LEFT($C$6,2)&amp;"5"&amp;$C43,DataJadwal!$H$2:$H$763,0)),"")</f>
        <v/>
      </c>
      <c r="G43" s="29" t="str">
        <f>IFERROR(INDEX(DataJadwal!$J$2:$J$763,MATCH(LEFT($C$6,2)&amp;"5"&amp;$C43,DataJadwal!$I$2:$I$763,0)),"")</f>
        <v/>
      </c>
      <c r="H43" s="29" t="str">
        <f>IFERROR(INDEX(DataJadwal!$F$2:$F$763,MATCH(LEFT($C$6,2)&amp;"5"&amp;$C43,DataJadwal!$I$2:$I$763,0)),"")</f>
        <v/>
      </c>
      <c r="I43" s="29" t="str">
        <f>IFERROR(INDEX(DataJadwal!$K$2:$K$763,MATCH(LEFT($C$6,2)&amp;"5"&amp;$C43,DataJadwal!$I$2:$I$763,0)),"")</f>
        <v/>
      </c>
    </row>
    <row r="44" spans="1:9" ht="15.75" customHeight="1">
      <c r="A44" s="51"/>
      <c r="B44" s="21" t="s">
        <v>9</v>
      </c>
      <c r="C44" s="21">
        <v>3</v>
      </c>
      <c r="D44" s="29" t="str">
        <f>IFERROR(INDEX(DataJadwal!$J$2:$J$763,MATCH(LEFT($C$6,2)&amp;"5"&amp;$C44,DataJadwal!$H$2:$H$763,0)),"")</f>
        <v>MHR41103 - Sistem  Manajemen  Kesehatan, Keselamatan, Kerja  [2 SKS]</v>
      </c>
      <c r="E44" s="29" t="str">
        <f>IFERROR(INDEX(DataJadwal!$F$2:$F$763,MATCH(LEFT($C$6,2)&amp;"5"&amp;$C44,DataJadwal!$H$2:$H$763,0)),"")</f>
        <v>D3 TS-4B</v>
      </c>
      <c r="F44" s="30" t="str">
        <f>IFERROR(INDEX(DataJadwal!$L$2:$L$763,MATCH(LEFT($C$6,2)&amp;"5"&amp;$C44,DataJadwal!$H$2:$H$763,0)),"")</f>
        <v/>
      </c>
      <c r="G44" s="29" t="str">
        <f>IFERROR(INDEX(DataJadwal!$J$2:$J$763,MATCH(LEFT($C$6,2)&amp;"5"&amp;$C44,DataJadwal!$I$2:$I$763,0)),"")</f>
        <v/>
      </c>
      <c r="H44" s="29" t="str">
        <f>IFERROR(INDEX(DataJadwal!$F$2:$F$763,MATCH(LEFT($C$6,2)&amp;"5"&amp;$C44,DataJadwal!$I$2:$I$763,0)),"")</f>
        <v/>
      </c>
      <c r="I44" s="29" t="str">
        <f>IFERROR(INDEX(DataJadwal!$K$2:$K$763,MATCH(LEFT($C$6,2)&amp;"5"&amp;$C44,DataJadwal!$I$2:$I$763,0)),"")</f>
        <v/>
      </c>
    </row>
    <row r="45" spans="1:9" ht="15.75" customHeight="1">
      <c r="A45" s="51"/>
      <c r="B45" s="21" t="s">
        <v>2</v>
      </c>
      <c r="C45" s="21">
        <v>4</v>
      </c>
      <c r="D45" s="29" t="str">
        <f>IFERROR(INDEX(DataJadwal!$J$2:$J$763,MATCH(LEFT($C$6,2)&amp;"5"&amp;$C45,DataJadwal!$H$2:$H$763,0)),"")</f>
        <v>MKK61238 - Metode Penelitian [2 SKS]</v>
      </c>
      <c r="E45" s="29" t="str">
        <f>IFERROR(INDEX(DataJadwal!$F$2:$F$763,MATCH(LEFT($C$6,2)&amp;"5"&amp;$C45,DataJadwal!$H$2:$H$763,0)),"")</f>
        <v>STr. MPK-6C</v>
      </c>
      <c r="F45" s="30" t="str">
        <f>IFERROR(INDEX(DataJadwal!$L$2:$L$763,MATCH(LEFT($C$6,2)&amp;"5"&amp;$C45,DataJadwal!$H$2:$H$763,0)),"")</f>
        <v/>
      </c>
      <c r="G45" s="29" t="str">
        <f>IFERROR(INDEX(DataJadwal!$J$2:$J$763,MATCH(LEFT($C$6,2)&amp;"5"&amp;$C45,DataJadwal!$I$2:$I$763,0)),"")</f>
        <v/>
      </c>
      <c r="H45" s="29" t="str">
        <f>IFERROR(INDEX(DataJadwal!$F$2:$F$763,MATCH(LEFT($C$6,2)&amp;"5"&amp;$C45,DataJadwal!$I$2:$I$763,0)),"")</f>
        <v/>
      </c>
      <c r="I45" s="29" t="str">
        <f>IFERROR(INDEX(DataJadwal!$K$2:$K$763,MATCH(LEFT($C$6,2)&amp;"5"&amp;$C45,DataJadwal!$I$2:$I$763,0)),"")</f>
        <v/>
      </c>
    </row>
    <row r="46" spans="1:9" ht="15.75" customHeight="1">
      <c r="A46" s="51"/>
      <c r="B46" s="21" t="s">
        <v>6</v>
      </c>
      <c r="C46" s="21">
        <v>5</v>
      </c>
      <c r="D46" s="29" t="str">
        <f>IFERROR(INDEX(DataJadwal!$J$2:$J$763,MATCH(LEFT($C$6,2)&amp;"5"&amp;$C46,DataJadwal!$H$2:$H$763,0)),"")</f>
        <v>MKK61238 - Metode Penelitian [2 SKS]</v>
      </c>
      <c r="E46" s="29" t="str">
        <f>IFERROR(INDEX(DataJadwal!$F$2:$F$763,MATCH(LEFT($C$6,2)&amp;"5"&amp;$C46,DataJadwal!$H$2:$H$763,0)),"")</f>
        <v>STr. MPK-6C</v>
      </c>
      <c r="F46" s="30" t="str">
        <f>IFERROR(INDEX(DataJadwal!$L$2:$L$763,MATCH(LEFT($C$6,2)&amp;"5"&amp;$C46,DataJadwal!$H$2:$H$763,0)),"")</f>
        <v/>
      </c>
      <c r="G46" s="29" t="str">
        <f>IFERROR(INDEX(DataJadwal!$J$2:$J$763,MATCH(LEFT($C$6,2)&amp;"5"&amp;$C46,DataJadwal!$I$2:$I$763,0)),"")</f>
        <v/>
      </c>
      <c r="H46" s="29" t="str">
        <f>IFERROR(INDEX(DataJadwal!$F$2:$F$763,MATCH(LEFT($C$6,2)&amp;"5"&amp;$C46,DataJadwal!$I$2:$I$763,0)),"")</f>
        <v/>
      </c>
      <c r="I46" s="29" t="str">
        <f>IFERROR(INDEX(DataJadwal!$K$2:$K$763,MATCH(LEFT($C$6,2)&amp;"5"&amp;$C46,DataJadwal!$I$2:$I$763,0)),"")</f>
        <v/>
      </c>
    </row>
    <row r="47" spans="1:9" ht="15.75" customHeight="1">
      <c r="A47" s="51"/>
      <c r="B47" s="21" t="s">
        <v>7</v>
      </c>
      <c r="C47" s="21">
        <v>6</v>
      </c>
      <c r="D47" s="29" t="str">
        <f>IFERROR(INDEX(DataJadwal!$J$2:$J$763,MATCH(LEFT($C$6,2)&amp;"5"&amp;$C47,DataJadwal!$H$2:$H$763,0)),"")</f>
        <v>MKK61238 - Metode Penelitian [2 SKS]</v>
      </c>
      <c r="E47" s="29" t="str">
        <f>IFERROR(INDEX(DataJadwal!$F$2:$F$763,MATCH(LEFT($C$6,2)&amp;"5"&amp;$C47,DataJadwal!$H$2:$H$763,0)),"")</f>
        <v>STr. MPK-6C</v>
      </c>
      <c r="F47" s="30" t="str">
        <f>IFERROR(INDEX(DataJadwal!$L$2:$L$763,MATCH(LEFT($C$6,2)&amp;"5"&amp;$C47,DataJadwal!$H$2:$H$763,0)),"")</f>
        <v/>
      </c>
      <c r="G47" s="29" t="str">
        <f>IFERROR(INDEX(DataJadwal!$J$2:$J$763,MATCH(LEFT($C$6,2)&amp;"5"&amp;$C47,DataJadwal!$I$2:$I$763,0)),"")</f>
        <v/>
      </c>
      <c r="H47" s="29" t="str">
        <f>IFERROR(INDEX(DataJadwal!$F$2:$F$763,MATCH(LEFT($C$6,2)&amp;"5"&amp;$C47,DataJadwal!$I$2:$I$763,0)),"")</f>
        <v/>
      </c>
      <c r="I47" s="29" t="str">
        <f>IFERROR(INDEX(DataJadwal!$K$2:$K$763,MATCH(LEFT($C$6,2)&amp;"5"&amp;$C47,DataJadwal!$I$2:$I$763,0)),"")</f>
        <v/>
      </c>
    </row>
    <row r="48" spans="1:9" ht="15.75" customHeight="1">
      <c r="A48" s="51"/>
      <c r="B48" s="21" t="s">
        <v>23</v>
      </c>
      <c r="C48" s="21">
        <v>7</v>
      </c>
      <c r="D48" s="29" t="str">
        <f>IFERROR(INDEX(DataJadwal!$J$2:$J$763,MATCH(LEFT($C$6,2)&amp;"5"&amp;$C48,DataJadwal!$H$2:$H$763,0)),"")</f>
        <v/>
      </c>
      <c r="E48" s="29" t="str">
        <f>IFERROR(INDEX(DataJadwal!$F$2:$F$763,MATCH(LEFT($C$6,2)&amp;"5"&amp;$C48,DataJadwal!$H$2:$H$763,0)),"")</f>
        <v/>
      </c>
      <c r="F48" s="30" t="str">
        <f>IFERROR(INDEX(DataJadwal!$L$2:$L$763,MATCH(LEFT($C$6,2)&amp;"5"&amp;$C48,DataJadwal!$H$2:$H$763,0)),"")</f>
        <v/>
      </c>
      <c r="G48" s="29" t="str">
        <f>IFERROR(INDEX(DataJadwal!$J$2:$J$763,MATCH(LEFT($C$6,2)&amp;"5"&amp;$C48,DataJadwal!$I$2:$I$763,0)),"")</f>
        <v/>
      </c>
      <c r="H48" s="29" t="str">
        <f>IFERROR(INDEX(DataJadwal!$F$2:$F$763,MATCH(LEFT($C$6,2)&amp;"5"&amp;$C48,DataJadwal!$I$2:$I$763,0)),"")</f>
        <v/>
      </c>
      <c r="I48" s="29" t="str">
        <f>IFERROR(INDEX(DataJadwal!$K$2:$K$763,MATCH(LEFT($C$6,2)&amp;"5"&amp;$C48,DataJadwal!$I$2:$I$763,0)),"")</f>
        <v/>
      </c>
    </row>
    <row r="49" spans="1:9" ht="15.75" customHeight="1">
      <c r="A49" s="52"/>
      <c r="B49" s="22" t="s">
        <v>26</v>
      </c>
      <c r="C49" s="22">
        <v>8</v>
      </c>
      <c r="D49" s="31" t="str">
        <f>IFERROR(INDEX(DataJadwal!$J$2:$J$763,MATCH(LEFT($C$6,2)&amp;"5"&amp;$C49,DataJadwal!$H$2:$H$763,0)),"")</f>
        <v/>
      </c>
      <c r="E49" s="31" t="str">
        <f>IFERROR(INDEX(DataJadwal!$F$2:$F$763,MATCH(LEFT($C$6,2)&amp;"5"&amp;$C49,DataJadwal!$H$2:$H$763,0)),"")</f>
        <v/>
      </c>
      <c r="F49" s="32" t="str">
        <f>IFERROR(INDEX(DataJadwal!$L$2:$L$763,MATCH(LEFT($C$6,2)&amp;"5"&amp;$C49,DataJadwal!$H$2:$H$763,0)),"")</f>
        <v/>
      </c>
      <c r="G49" s="31" t="str">
        <f>IFERROR(INDEX(DataJadwal!$J$2:$J$763,MATCH(LEFT($C$6,2)&amp;"5"&amp;$C49,DataJadwal!$I$2:$I$763,0)),"")</f>
        <v/>
      </c>
      <c r="H49" s="31" t="str">
        <f>IFERROR(INDEX(DataJadwal!$F$2:$F$763,MATCH(LEFT($C$6,2)&amp;"5"&amp;$C49,DataJadwal!$I$2:$I$763,0)),"")</f>
        <v/>
      </c>
      <c r="I49" s="31" t="str">
        <f>IFERROR(INDEX(DataJadwal!$K$2:$K$763,MATCH(LEFT($C$6,2)&amp;"5"&amp;$C49,DataJadwal!$I$2:$I$763,0)),"")</f>
        <v/>
      </c>
    </row>
    <row r="50" spans="1:9" ht="15.75" customHeight="1"/>
    <row r="51" spans="1:9" ht="15.75" customHeight="1"/>
    <row r="52" spans="1:9" ht="15.75" customHeight="1"/>
    <row r="53" spans="1:9" ht="15.75" customHeight="1"/>
    <row r="54" spans="1:9" ht="15.75" customHeight="1"/>
    <row r="55" spans="1:9" ht="15.75" customHeight="1"/>
    <row r="56" spans="1:9" ht="15.75" customHeight="1"/>
    <row r="57" spans="1:9" ht="15.75" customHeight="1"/>
    <row r="58" spans="1:9" ht="15.75" customHeight="1"/>
    <row r="59" spans="1:9" ht="15.75" customHeight="1"/>
    <row r="60" spans="1:9" ht="15.75" customHeight="1"/>
    <row r="61" spans="1:9" ht="15.75" customHeight="1"/>
    <row r="62" spans="1:9" ht="15.75" customHeight="1"/>
    <row r="63" spans="1:9" ht="15.75" customHeight="1"/>
    <row r="64" spans="1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sheetProtection algorithmName="SHA-512" hashValue="2LSg+1fdgTjwjEUI4SMBPc4zgEraZowwKTyShfw5hYktn7KpWKotHBk672Njd+4E5dJO8IMLS8VoKetR3dCYkQ==" saltValue="XMBIF3F8coCOAxlSkp3zXA==" spinCount="100000" sheet="1" objects="1" scenarios="1"/>
  <protectedRanges>
    <protectedRange algorithmName="SHA-512" hashValue="7UoIr1zL9usdvQeVMqh4LakhL81F5kmhwg2YbGkiHYFHI3IYAQ1wd0TkUrb2I+t9jFbtGbzo8TbXWeq7EqGBtg==" saltValue="dF53EsF/9l+nA4WEJC+NWw==" spinCount="100000" sqref="D18:G49 D10:I17" name="Jadwal Per Kelas"/>
  </protectedRanges>
  <mergeCells count="11">
    <mergeCell ref="C6:D6"/>
    <mergeCell ref="C8:C9"/>
    <mergeCell ref="A10:A17"/>
    <mergeCell ref="A18:A25"/>
    <mergeCell ref="D8:F8"/>
    <mergeCell ref="G8:I8"/>
    <mergeCell ref="A26:A33"/>
    <mergeCell ref="A34:A41"/>
    <mergeCell ref="A42:A49"/>
    <mergeCell ref="A8:A9"/>
    <mergeCell ref="B8:B9"/>
  </mergeCells>
  <printOptions horizontalCentered="1"/>
  <pageMargins left="0.31496062992125984" right="0.31496062992125984" top="0.74803149606299213" bottom="0.74803149606299213" header="0" footer="0"/>
  <pageSetup paperSize="9" scale="5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Daftar Dosen" prompt="Pilih Kode dan Nama Dosen" xr:uid="{6064A3EE-0790-40A1-973F-1BC4E217FA5A}">
          <x14:formula1>
            <xm:f>Dosen!$A$2:$A$66</xm:f>
          </x14:formula1>
          <xm:sqref>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63"/>
  <sheetViews>
    <sheetView topLeftCell="D2" workbookViewId="0">
      <selection activeCell="G12" sqref="G12"/>
    </sheetView>
  </sheetViews>
  <sheetFormatPr defaultRowHeight="15"/>
  <cols>
    <col min="1" max="1" width="9.85546875" bestFit="1" customWidth="1"/>
    <col min="2" max="2" width="6.5703125" bestFit="1" customWidth="1"/>
    <col min="3" max="3" width="7.85546875" bestFit="1" customWidth="1"/>
    <col min="4" max="4" width="11.7109375" bestFit="1" customWidth="1"/>
    <col min="5" max="5" width="7.7109375" bestFit="1" customWidth="1"/>
    <col min="6" max="6" width="13.5703125" bestFit="1" customWidth="1"/>
    <col min="7" max="7" width="15.5703125" bestFit="1" customWidth="1"/>
    <col min="8" max="9" width="15.5703125" customWidth="1"/>
    <col min="10" max="10" width="66" bestFit="1" customWidth="1"/>
    <col min="11" max="11" width="51.28515625" bestFit="1" customWidth="1"/>
    <col min="12" max="12" width="47" style="13" bestFit="1" customWidth="1"/>
    <col min="13" max="13" width="17.42578125" bestFit="1" customWidth="1"/>
    <col min="14" max="14" width="10.5703125" bestFit="1" customWidth="1"/>
  </cols>
  <sheetData>
    <row r="1" spans="1:14">
      <c r="A1" s="4" t="s">
        <v>0</v>
      </c>
      <c r="B1" s="4" t="s">
        <v>180</v>
      </c>
      <c r="C1" s="4" t="s">
        <v>194</v>
      </c>
      <c r="D1" s="4" t="s">
        <v>192</v>
      </c>
      <c r="E1" s="4" t="s">
        <v>195</v>
      </c>
      <c r="F1" s="4" t="s">
        <v>196</v>
      </c>
      <c r="G1" s="4" t="s">
        <v>197</v>
      </c>
      <c r="H1" s="4" t="s">
        <v>210</v>
      </c>
      <c r="I1" s="4" t="s">
        <v>211</v>
      </c>
      <c r="J1" s="4" t="s">
        <v>183</v>
      </c>
      <c r="K1" s="4" t="s">
        <v>198</v>
      </c>
      <c r="L1" s="11" t="s">
        <v>199</v>
      </c>
      <c r="M1" s="4" t="s">
        <v>207</v>
      </c>
      <c r="N1" s="4" t="s">
        <v>208</v>
      </c>
    </row>
    <row r="2" spans="1:14">
      <c r="A2" s="5">
        <v>1</v>
      </c>
      <c r="B2" s="5" t="s">
        <v>1</v>
      </c>
      <c r="C2" s="6">
        <f t="shared" ref="C2:C65" si="0">VLOOKUP(B2,Hari,2,FALSE)</f>
        <v>5</v>
      </c>
      <c r="D2" s="5" t="s">
        <v>2</v>
      </c>
      <c r="E2" s="6">
        <f t="shared" ref="E2:E65" si="1">VLOOKUP(D2,Jam,2,FALSE)</f>
        <v>4</v>
      </c>
      <c r="F2" s="5" t="s">
        <v>3</v>
      </c>
      <c r="G2" s="6" t="str">
        <f t="shared" ref="G2:G256" si="2">F2&amp;C2&amp;E2</f>
        <v>STr. MPK-2A54</v>
      </c>
      <c r="H2" s="6" t="str">
        <f>LEFT(K2,2)&amp;$C2&amp;$E2</f>
        <v>2854</v>
      </c>
      <c r="I2" s="6" t="str">
        <f>IF(LEFT(L2,2)&lt;&gt;"",LEFT(L2,2)&amp;$C2&amp;$E2,"")</f>
        <v/>
      </c>
      <c r="J2" s="5" t="s">
        <v>4</v>
      </c>
      <c r="K2" s="7" t="s">
        <v>5</v>
      </c>
      <c r="L2" s="7" t="s">
        <v>215</v>
      </c>
      <c r="M2" s="5"/>
      <c r="N2" s="5"/>
    </row>
    <row r="3" spans="1:14">
      <c r="A3" s="5">
        <v>1</v>
      </c>
      <c r="B3" s="5" t="s">
        <v>1</v>
      </c>
      <c r="C3" s="6">
        <f t="shared" si="0"/>
        <v>5</v>
      </c>
      <c r="D3" s="5" t="s">
        <v>6</v>
      </c>
      <c r="E3" s="6">
        <f t="shared" si="1"/>
        <v>5</v>
      </c>
      <c r="F3" s="5" t="s">
        <v>3</v>
      </c>
      <c r="G3" s="6" t="str">
        <f t="shared" si="2"/>
        <v>STr. MPK-2A55</v>
      </c>
      <c r="H3" s="6" t="str">
        <f t="shared" ref="H3:H66" si="3">LEFT(K3,2)&amp;$C3&amp;$E3</f>
        <v>2855</v>
      </c>
      <c r="I3" s="6" t="str">
        <f t="shared" ref="I3:I66" si="4">IF(LEFT(L3,2)&lt;&gt;"",LEFT(L3,2)&amp;$C3&amp;$E3,"")</f>
        <v/>
      </c>
      <c r="J3" s="5" t="s">
        <v>4</v>
      </c>
      <c r="K3" s="7" t="s">
        <v>5</v>
      </c>
      <c r="L3" s="7" t="s">
        <v>215</v>
      </c>
      <c r="M3" s="5"/>
      <c r="N3" s="5"/>
    </row>
    <row r="4" spans="1:14">
      <c r="A4" s="5">
        <v>1</v>
      </c>
      <c r="B4" s="5" t="s">
        <v>1</v>
      </c>
      <c r="C4" s="6">
        <f t="shared" si="0"/>
        <v>5</v>
      </c>
      <c r="D4" s="5" t="s">
        <v>7</v>
      </c>
      <c r="E4" s="6">
        <f t="shared" si="1"/>
        <v>6</v>
      </c>
      <c r="F4" s="5" t="s">
        <v>3</v>
      </c>
      <c r="G4" s="6" t="str">
        <f t="shared" si="2"/>
        <v>STr. MPK-2A56</v>
      </c>
      <c r="H4" s="6" t="str">
        <f t="shared" si="3"/>
        <v>2856</v>
      </c>
      <c r="I4" s="6" t="str">
        <f t="shared" si="4"/>
        <v/>
      </c>
      <c r="J4" s="5" t="s">
        <v>4</v>
      </c>
      <c r="K4" s="7" t="s">
        <v>5</v>
      </c>
      <c r="L4" s="7" t="s">
        <v>215</v>
      </c>
      <c r="M4" s="5"/>
      <c r="N4" s="5"/>
    </row>
    <row r="5" spans="1:14">
      <c r="A5" s="5">
        <v>2</v>
      </c>
      <c r="B5" s="5" t="s">
        <v>8</v>
      </c>
      <c r="C5" s="6">
        <f t="shared" si="0"/>
        <v>4</v>
      </c>
      <c r="D5" s="5" t="s">
        <v>9</v>
      </c>
      <c r="E5" s="6">
        <f t="shared" si="1"/>
        <v>3</v>
      </c>
      <c r="F5" s="5" t="s">
        <v>3</v>
      </c>
      <c r="G5" s="6" t="str">
        <f t="shared" si="2"/>
        <v>STr. MPK-2A43</v>
      </c>
      <c r="H5" s="6" t="str">
        <f t="shared" si="3"/>
        <v>4043</v>
      </c>
      <c r="I5" s="6" t="str">
        <f t="shared" si="4"/>
        <v/>
      </c>
      <c r="J5" s="5" t="s">
        <v>10</v>
      </c>
      <c r="K5" s="7" t="s">
        <v>11</v>
      </c>
      <c r="L5" s="7" t="s">
        <v>215</v>
      </c>
      <c r="M5" s="5"/>
      <c r="N5" s="5"/>
    </row>
    <row r="6" spans="1:14">
      <c r="A6" s="5">
        <v>2</v>
      </c>
      <c r="B6" s="5" t="s">
        <v>8</v>
      </c>
      <c r="C6" s="6">
        <f t="shared" si="0"/>
        <v>4</v>
      </c>
      <c r="D6" s="5" t="s">
        <v>2</v>
      </c>
      <c r="E6" s="6">
        <f t="shared" si="1"/>
        <v>4</v>
      </c>
      <c r="F6" s="5" t="s">
        <v>3</v>
      </c>
      <c r="G6" s="6" t="str">
        <f t="shared" si="2"/>
        <v>STr. MPK-2A44</v>
      </c>
      <c r="H6" s="6" t="str">
        <f t="shared" si="3"/>
        <v>4044</v>
      </c>
      <c r="I6" s="6" t="str">
        <f t="shared" si="4"/>
        <v/>
      </c>
      <c r="J6" s="5" t="s">
        <v>10</v>
      </c>
      <c r="K6" s="7" t="s">
        <v>11</v>
      </c>
      <c r="L6" s="7" t="s">
        <v>215</v>
      </c>
      <c r="M6" s="5"/>
      <c r="N6" s="5"/>
    </row>
    <row r="7" spans="1:14">
      <c r="A7" s="5">
        <v>3</v>
      </c>
      <c r="B7" s="5" t="s">
        <v>12</v>
      </c>
      <c r="C7" s="6">
        <f t="shared" si="0"/>
        <v>2</v>
      </c>
      <c r="D7" s="5" t="s">
        <v>9</v>
      </c>
      <c r="E7" s="6">
        <f t="shared" si="1"/>
        <v>3</v>
      </c>
      <c r="F7" s="5" t="s">
        <v>3</v>
      </c>
      <c r="G7" s="6" t="str">
        <f t="shared" si="2"/>
        <v>STr. MPK-2A23</v>
      </c>
      <c r="H7" s="6" t="str">
        <f t="shared" si="3"/>
        <v>4023</v>
      </c>
      <c r="I7" s="6" t="str">
        <f t="shared" si="4"/>
        <v/>
      </c>
      <c r="J7" s="5" t="s">
        <v>10</v>
      </c>
      <c r="K7" s="7" t="s">
        <v>11</v>
      </c>
      <c r="L7" s="7" t="s">
        <v>215</v>
      </c>
      <c r="M7" s="5"/>
      <c r="N7" s="5"/>
    </row>
    <row r="8" spans="1:14">
      <c r="A8" s="5">
        <v>3</v>
      </c>
      <c r="B8" s="5" t="s">
        <v>12</v>
      </c>
      <c r="C8" s="6">
        <f t="shared" si="0"/>
        <v>2</v>
      </c>
      <c r="D8" s="5" t="s">
        <v>2</v>
      </c>
      <c r="E8" s="6">
        <f t="shared" si="1"/>
        <v>4</v>
      </c>
      <c r="F8" s="5" t="s">
        <v>3</v>
      </c>
      <c r="G8" s="6" t="str">
        <f t="shared" si="2"/>
        <v>STr. MPK-2A24</v>
      </c>
      <c r="H8" s="6" t="str">
        <f t="shared" si="3"/>
        <v>4024</v>
      </c>
      <c r="I8" s="6" t="str">
        <f t="shared" si="4"/>
        <v/>
      </c>
      <c r="J8" s="5" t="s">
        <v>10</v>
      </c>
      <c r="K8" s="7" t="s">
        <v>11</v>
      </c>
      <c r="L8" s="7" t="s">
        <v>215</v>
      </c>
      <c r="M8" s="5"/>
      <c r="N8" s="5"/>
    </row>
    <row r="9" spans="1:14">
      <c r="A9" s="5">
        <v>4</v>
      </c>
      <c r="B9" s="5" t="s">
        <v>13</v>
      </c>
      <c r="C9" s="6">
        <f t="shared" si="0"/>
        <v>1</v>
      </c>
      <c r="D9" s="5" t="s">
        <v>14</v>
      </c>
      <c r="E9" s="6">
        <f t="shared" si="1"/>
        <v>2</v>
      </c>
      <c r="F9" s="5" t="s">
        <v>3</v>
      </c>
      <c r="G9" s="6" t="str">
        <f t="shared" si="2"/>
        <v>STr. MPK-2A12</v>
      </c>
      <c r="H9" s="6" t="str">
        <f t="shared" si="3"/>
        <v>1212</v>
      </c>
      <c r="I9" s="6" t="str">
        <f t="shared" si="4"/>
        <v/>
      </c>
      <c r="J9" s="5" t="s">
        <v>15</v>
      </c>
      <c r="K9" s="7" t="s">
        <v>16</v>
      </c>
      <c r="L9" s="7" t="s">
        <v>215</v>
      </c>
      <c r="M9" s="5"/>
      <c r="N9" s="5"/>
    </row>
    <row r="10" spans="1:14">
      <c r="A10" s="5">
        <v>4</v>
      </c>
      <c r="B10" s="5" t="s">
        <v>13</v>
      </c>
      <c r="C10" s="6">
        <f t="shared" si="0"/>
        <v>1</v>
      </c>
      <c r="D10" s="5" t="s">
        <v>9</v>
      </c>
      <c r="E10" s="6">
        <f t="shared" si="1"/>
        <v>3</v>
      </c>
      <c r="F10" s="5" t="s">
        <v>3</v>
      </c>
      <c r="G10" s="6" t="str">
        <f t="shared" si="2"/>
        <v>STr. MPK-2A13</v>
      </c>
      <c r="H10" s="6" t="str">
        <f t="shared" si="3"/>
        <v>1213</v>
      </c>
      <c r="I10" s="6" t="str">
        <f t="shared" si="4"/>
        <v/>
      </c>
      <c r="J10" s="5" t="s">
        <v>15</v>
      </c>
      <c r="K10" s="7" t="s">
        <v>16</v>
      </c>
      <c r="L10" s="7" t="s">
        <v>215</v>
      </c>
      <c r="M10" s="5"/>
      <c r="N10" s="5"/>
    </row>
    <row r="11" spans="1:14">
      <c r="A11" s="5">
        <v>5</v>
      </c>
      <c r="B11" s="5" t="s">
        <v>8</v>
      </c>
      <c r="C11" s="6">
        <f t="shared" si="0"/>
        <v>4</v>
      </c>
      <c r="D11" s="5" t="s">
        <v>17</v>
      </c>
      <c r="E11" s="6">
        <f t="shared" si="1"/>
        <v>1</v>
      </c>
      <c r="F11" s="5" t="s">
        <v>3</v>
      </c>
      <c r="G11" s="6" t="str">
        <f t="shared" si="2"/>
        <v>STr. MPK-2A41</v>
      </c>
      <c r="H11" s="6" t="str">
        <f t="shared" si="3"/>
        <v>1241</v>
      </c>
      <c r="I11" s="6" t="str">
        <f t="shared" si="4"/>
        <v/>
      </c>
      <c r="J11" s="5" t="s">
        <v>15</v>
      </c>
      <c r="K11" s="7" t="s">
        <v>16</v>
      </c>
      <c r="L11" s="7" t="s">
        <v>215</v>
      </c>
      <c r="M11" s="5"/>
      <c r="N11" s="5"/>
    </row>
    <row r="12" spans="1:14">
      <c r="A12" s="5">
        <v>5</v>
      </c>
      <c r="B12" s="5" t="s">
        <v>8</v>
      </c>
      <c r="C12" s="6">
        <f t="shared" si="0"/>
        <v>4</v>
      </c>
      <c r="D12" s="5" t="s">
        <v>14</v>
      </c>
      <c r="E12" s="6">
        <f t="shared" si="1"/>
        <v>2</v>
      </c>
      <c r="F12" s="5" t="s">
        <v>3</v>
      </c>
      <c r="G12" s="6" t="str">
        <f t="shared" si="2"/>
        <v>STr. MPK-2A42</v>
      </c>
      <c r="H12" s="6" t="str">
        <f t="shared" si="3"/>
        <v>1242</v>
      </c>
      <c r="I12" s="6" t="str">
        <f t="shared" si="4"/>
        <v/>
      </c>
      <c r="J12" s="5" t="s">
        <v>15</v>
      </c>
      <c r="K12" s="7" t="s">
        <v>16</v>
      </c>
      <c r="L12" s="7" t="s">
        <v>215</v>
      </c>
      <c r="M12" s="5"/>
      <c r="N12" s="5"/>
    </row>
    <row r="13" spans="1:14">
      <c r="A13" s="5">
        <v>6</v>
      </c>
      <c r="B13" s="5" t="s">
        <v>12</v>
      </c>
      <c r="C13" s="6">
        <f t="shared" si="0"/>
        <v>2</v>
      </c>
      <c r="D13" s="5" t="s">
        <v>6</v>
      </c>
      <c r="E13" s="6">
        <f t="shared" si="1"/>
        <v>5</v>
      </c>
      <c r="F13" s="5" t="s">
        <v>3</v>
      </c>
      <c r="G13" s="6" t="str">
        <f t="shared" si="2"/>
        <v>STr. MPK-2A25</v>
      </c>
      <c r="H13" s="6" t="str">
        <f t="shared" si="3"/>
        <v>4625</v>
      </c>
      <c r="I13" s="6" t="str">
        <f t="shared" si="4"/>
        <v/>
      </c>
      <c r="J13" s="5" t="s">
        <v>18</v>
      </c>
      <c r="K13" s="7" t="s">
        <v>19</v>
      </c>
      <c r="L13" s="7" t="s">
        <v>215</v>
      </c>
      <c r="M13" s="5"/>
      <c r="N13" s="5"/>
    </row>
    <row r="14" spans="1:14">
      <c r="A14" s="5">
        <v>6</v>
      </c>
      <c r="B14" s="5" t="s">
        <v>12</v>
      </c>
      <c r="C14" s="6">
        <f t="shared" si="0"/>
        <v>2</v>
      </c>
      <c r="D14" s="5" t="s">
        <v>7</v>
      </c>
      <c r="E14" s="6">
        <f t="shared" si="1"/>
        <v>6</v>
      </c>
      <c r="F14" s="5" t="s">
        <v>3</v>
      </c>
      <c r="G14" s="6" t="str">
        <f t="shared" si="2"/>
        <v>STr. MPK-2A26</v>
      </c>
      <c r="H14" s="6" t="str">
        <f t="shared" si="3"/>
        <v>4626</v>
      </c>
      <c r="I14" s="6" t="str">
        <f t="shared" si="4"/>
        <v/>
      </c>
      <c r="J14" s="5" t="s">
        <v>18</v>
      </c>
      <c r="K14" s="7" t="s">
        <v>19</v>
      </c>
      <c r="L14" s="7" t="s">
        <v>215</v>
      </c>
      <c r="M14" s="5"/>
      <c r="N14" s="5"/>
    </row>
    <row r="15" spans="1:14">
      <c r="A15" s="5">
        <v>7</v>
      </c>
      <c r="B15" s="5" t="s">
        <v>8</v>
      </c>
      <c r="C15" s="6">
        <f t="shared" si="0"/>
        <v>4</v>
      </c>
      <c r="D15" s="5" t="s">
        <v>6</v>
      </c>
      <c r="E15" s="6">
        <f t="shared" si="1"/>
        <v>5</v>
      </c>
      <c r="F15" s="5" t="s">
        <v>3</v>
      </c>
      <c r="G15" s="6" t="str">
        <f t="shared" si="2"/>
        <v>STr. MPK-2A45</v>
      </c>
      <c r="H15" s="6" t="str">
        <f t="shared" si="3"/>
        <v>4645</v>
      </c>
      <c r="I15" s="6" t="str">
        <f t="shared" si="4"/>
        <v/>
      </c>
      <c r="J15" s="5" t="s">
        <v>18</v>
      </c>
      <c r="K15" s="7" t="s">
        <v>19</v>
      </c>
      <c r="L15" s="7" t="s">
        <v>215</v>
      </c>
      <c r="M15" s="5"/>
      <c r="N15" s="5"/>
    </row>
    <row r="16" spans="1:14">
      <c r="A16" s="5">
        <v>7</v>
      </c>
      <c r="B16" s="5" t="s">
        <v>8</v>
      </c>
      <c r="C16" s="6">
        <f t="shared" si="0"/>
        <v>4</v>
      </c>
      <c r="D16" s="5" t="s">
        <v>7</v>
      </c>
      <c r="E16" s="6">
        <f t="shared" si="1"/>
        <v>6</v>
      </c>
      <c r="F16" s="5" t="s">
        <v>3</v>
      </c>
      <c r="G16" s="6" t="str">
        <f t="shared" si="2"/>
        <v>STr. MPK-2A46</v>
      </c>
      <c r="H16" s="6" t="str">
        <f t="shared" si="3"/>
        <v>4646</v>
      </c>
      <c r="I16" s="6" t="str">
        <f t="shared" si="4"/>
        <v/>
      </c>
      <c r="J16" s="5" t="s">
        <v>18</v>
      </c>
      <c r="K16" s="7" t="s">
        <v>19</v>
      </c>
      <c r="L16" s="7" t="s">
        <v>215</v>
      </c>
      <c r="M16" s="5"/>
      <c r="N16" s="5"/>
    </row>
    <row r="17" spans="1:14">
      <c r="A17" s="5">
        <v>8</v>
      </c>
      <c r="B17" s="5" t="s">
        <v>1</v>
      </c>
      <c r="C17" s="6">
        <f t="shared" si="0"/>
        <v>5</v>
      </c>
      <c r="D17" s="5" t="s">
        <v>14</v>
      </c>
      <c r="E17" s="6">
        <f t="shared" si="1"/>
        <v>2</v>
      </c>
      <c r="F17" s="5" t="s">
        <v>3</v>
      </c>
      <c r="G17" s="6" t="str">
        <f t="shared" si="2"/>
        <v>STr. MPK-2A52</v>
      </c>
      <c r="H17" s="6" t="str">
        <f t="shared" si="3"/>
        <v>3852</v>
      </c>
      <c r="I17" s="6" t="str">
        <f t="shared" si="4"/>
        <v/>
      </c>
      <c r="J17" s="5" t="s">
        <v>20</v>
      </c>
      <c r="K17" s="7" t="s">
        <v>21</v>
      </c>
      <c r="L17" s="7" t="s">
        <v>215</v>
      </c>
      <c r="M17" s="5"/>
      <c r="N17" s="5"/>
    </row>
    <row r="18" spans="1:14">
      <c r="A18" s="5">
        <v>8</v>
      </c>
      <c r="B18" s="5" t="s">
        <v>1</v>
      </c>
      <c r="C18" s="6">
        <f t="shared" si="0"/>
        <v>5</v>
      </c>
      <c r="D18" s="5" t="s">
        <v>9</v>
      </c>
      <c r="E18" s="6">
        <f t="shared" si="1"/>
        <v>3</v>
      </c>
      <c r="F18" s="5" t="s">
        <v>3</v>
      </c>
      <c r="G18" s="6" t="str">
        <f t="shared" si="2"/>
        <v>STr. MPK-2A53</v>
      </c>
      <c r="H18" s="6" t="str">
        <f t="shared" si="3"/>
        <v>3853</v>
      </c>
      <c r="I18" s="6" t="str">
        <f t="shared" si="4"/>
        <v/>
      </c>
      <c r="J18" s="5" t="s">
        <v>20</v>
      </c>
      <c r="K18" s="7" t="s">
        <v>21</v>
      </c>
      <c r="L18" s="7" t="s">
        <v>215</v>
      </c>
      <c r="M18" s="5"/>
      <c r="N18" s="5"/>
    </row>
    <row r="19" spans="1:14">
      <c r="A19" s="5">
        <v>9</v>
      </c>
      <c r="B19" s="5" t="s">
        <v>22</v>
      </c>
      <c r="C19" s="6">
        <f t="shared" si="0"/>
        <v>3</v>
      </c>
      <c r="D19" s="5" t="s">
        <v>6</v>
      </c>
      <c r="E19" s="6">
        <f t="shared" si="1"/>
        <v>5</v>
      </c>
      <c r="F19" s="5" t="s">
        <v>3</v>
      </c>
      <c r="G19" s="6" t="str">
        <f t="shared" si="2"/>
        <v>STr. MPK-2A35</v>
      </c>
      <c r="H19" s="6" t="str">
        <f t="shared" si="3"/>
        <v>3835</v>
      </c>
      <c r="I19" s="6" t="str">
        <f t="shared" si="4"/>
        <v/>
      </c>
      <c r="J19" s="5" t="s">
        <v>20</v>
      </c>
      <c r="K19" s="7" t="s">
        <v>21</v>
      </c>
      <c r="L19" s="7" t="s">
        <v>215</v>
      </c>
      <c r="M19" s="5"/>
      <c r="N19" s="5"/>
    </row>
    <row r="20" spans="1:14">
      <c r="A20" s="5">
        <v>9</v>
      </c>
      <c r="B20" s="5" t="s">
        <v>22</v>
      </c>
      <c r="C20" s="6">
        <f t="shared" si="0"/>
        <v>3</v>
      </c>
      <c r="D20" s="5" t="s">
        <v>7</v>
      </c>
      <c r="E20" s="6">
        <f t="shared" si="1"/>
        <v>6</v>
      </c>
      <c r="F20" s="5" t="s">
        <v>3</v>
      </c>
      <c r="G20" s="6" t="str">
        <f t="shared" si="2"/>
        <v>STr. MPK-2A36</v>
      </c>
      <c r="H20" s="6" t="str">
        <f t="shared" si="3"/>
        <v>3836</v>
      </c>
      <c r="I20" s="6" t="str">
        <f t="shared" si="4"/>
        <v/>
      </c>
      <c r="J20" s="5" t="s">
        <v>20</v>
      </c>
      <c r="K20" s="7" t="s">
        <v>21</v>
      </c>
      <c r="L20" s="7" t="s">
        <v>215</v>
      </c>
      <c r="M20" s="5"/>
      <c r="N20" s="5"/>
    </row>
    <row r="21" spans="1:14">
      <c r="A21" s="5">
        <v>10</v>
      </c>
      <c r="B21" s="5" t="s">
        <v>12</v>
      </c>
      <c r="C21" s="6">
        <f t="shared" si="0"/>
        <v>2</v>
      </c>
      <c r="D21" s="5" t="s">
        <v>23</v>
      </c>
      <c r="E21" s="6">
        <f t="shared" si="1"/>
        <v>7</v>
      </c>
      <c r="F21" s="5" t="s">
        <v>3</v>
      </c>
      <c r="G21" s="6" t="str">
        <f t="shared" si="2"/>
        <v>STr. MPK-2A27</v>
      </c>
      <c r="H21" s="6" t="str">
        <f t="shared" si="3"/>
        <v>1327</v>
      </c>
      <c r="I21" s="6" t="str">
        <f t="shared" si="4"/>
        <v/>
      </c>
      <c r="J21" s="5" t="s">
        <v>24</v>
      </c>
      <c r="K21" s="7" t="s">
        <v>25</v>
      </c>
      <c r="L21" s="7" t="s">
        <v>215</v>
      </c>
      <c r="M21" s="5"/>
      <c r="N21" s="5"/>
    </row>
    <row r="22" spans="1:14">
      <c r="A22" s="5">
        <v>10</v>
      </c>
      <c r="B22" s="5" t="s">
        <v>12</v>
      </c>
      <c r="C22" s="6">
        <f t="shared" si="0"/>
        <v>2</v>
      </c>
      <c r="D22" s="5" t="s">
        <v>26</v>
      </c>
      <c r="E22" s="6">
        <f t="shared" si="1"/>
        <v>8</v>
      </c>
      <c r="F22" s="5" t="s">
        <v>3</v>
      </c>
      <c r="G22" s="6" t="str">
        <f t="shared" si="2"/>
        <v>STr. MPK-2A28</v>
      </c>
      <c r="H22" s="6" t="str">
        <f t="shared" si="3"/>
        <v>1328</v>
      </c>
      <c r="I22" s="6" t="str">
        <f t="shared" si="4"/>
        <v/>
      </c>
      <c r="J22" s="5" t="s">
        <v>24</v>
      </c>
      <c r="K22" s="7" t="s">
        <v>25</v>
      </c>
      <c r="L22" s="7" t="s">
        <v>215</v>
      </c>
      <c r="M22" s="5"/>
      <c r="N22" s="5"/>
    </row>
    <row r="23" spans="1:14">
      <c r="A23" s="5">
        <v>11</v>
      </c>
      <c r="B23" s="5" t="s">
        <v>13</v>
      </c>
      <c r="C23" s="6">
        <f t="shared" si="0"/>
        <v>1</v>
      </c>
      <c r="D23" s="5" t="s">
        <v>2</v>
      </c>
      <c r="E23" s="6">
        <f t="shared" si="1"/>
        <v>4</v>
      </c>
      <c r="F23" s="5" t="s">
        <v>3</v>
      </c>
      <c r="G23" s="6" t="str">
        <f t="shared" si="2"/>
        <v>STr. MPK-2A14</v>
      </c>
      <c r="H23" s="6" t="str">
        <f t="shared" si="3"/>
        <v>1314</v>
      </c>
      <c r="I23" s="6" t="str">
        <f t="shared" si="4"/>
        <v/>
      </c>
      <c r="J23" s="5" t="s">
        <v>24</v>
      </c>
      <c r="K23" s="7" t="s">
        <v>25</v>
      </c>
      <c r="L23" s="7" t="s">
        <v>215</v>
      </c>
      <c r="M23" s="5"/>
      <c r="N23" s="5"/>
    </row>
    <row r="24" spans="1:14">
      <c r="A24" s="5">
        <v>11</v>
      </c>
      <c r="B24" s="5" t="s">
        <v>13</v>
      </c>
      <c r="C24" s="6">
        <f t="shared" si="0"/>
        <v>1</v>
      </c>
      <c r="D24" s="5" t="s">
        <v>6</v>
      </c>
      <c r="E24" s="6">
        <f t="shared" si="1"/>
        <v>5</v>
      </c>
      <c r="F24" s="5" t="s">
        <v>3</v>
      </c>
      <c r="G24" s="6" t="str">
        <f t="shared" si="2"/>
        <v>STr. MPK-2A15</v>
      </c>
      <c r="H24" s="6" t="str">
        <f t="shared" si="3"/>
        <v>1315</v>
      </c>
      <c r="I24" s="6" t="str">
        <f t="shared" si="4"/>
        <v/>
      </c>
      <c r="J24" s="5" t="s">
        <v>24</v>
      </c>
      <c r="K24" s="7" t="s">
        <v>25</v>
      </c>
      <c r="L24" s="7" t="s">
        <v>215</v>
      </c>
      <c r="M24" s="5"/>
      <c r="N24" s="5"/>
    </row>
    <row r="25" spans="1:14">
      <c r="A25" s="5">
        <v>12</v>
      </c>
      <c r="B25" s="5" t="s">
        <v>8</v>
      </c>
      <c r="C25" s="6">
        <f t="shared" si="0"/>
        <v>4</v>
      </c>
      <c r="D25" s="5" t="s">
        <v>23</v>
      </c>
      <c r="E25" s="6">
        <f t="shared" si="1"/>
        <v>7</v>
      </c>
      <c r="F25" s="5" t="s">
        <v>3</v>
      </c>
      <c r="G25" s="6" t="str">
        <f t="shared" si="2"/>
        <v>STr. MPK-2A47</v>
      </c>
      <c r="H25" s="6" t="str">
        <f t="shared" si="3"/>
        <v>2447</v>
      </c>
      <c r="I25" s="6" t="str">
        <f t="shared" si="4"/>
        <v/>
      </c>
      <c r="J25" s="5" t="s">
        <v>27</v>
      </c>
      <c r="K25" s="7" t="s">
        <v>28</v>
      </c>
      <c r="L25" s="7" t="s">
        <v>215</v>
      </c>
      <c r="M25" s="5"/>
      <c r="N25" s="5"/>
    </row>
    <row r="26" spans="1:14">
      <c r="A26" s="5">
        <v>12</v>
      </c>
      <c r="B26" s="5" t="s">
        <v>8</v>
      </c>
      <c r="C26" s="6">
        <f t="shared" si="0"/>
        <v>4</v>
      </c>
      <c r="D26" s="5" t="s">
        <v>26</v>
      </c>
      <c r="E26" s="6">
        <f t="shared" si="1"/>
        <v>8</v>
      </c>
      <c r="F26" s="5" t="s">
        <v>3</v>
      </c>
      <c r="G26" s="6" t="str">
        <f t="shared" si="2"/>
        <v>STr. MPK-2A48</v>
      </c>
      <c r="H26" s="6" t="str">
        <f t="shared" si="3"/>
        <v>2448</v>
      </c>
      <c r="I26" s="6" t="str">
        <f t="shared" si="4"/>
        <v/>
      </c>
      <c r="J26" s="5" t="s">
        <v>27</v>
      </c>
      <c r="K26" s="7" t="s">
        <v>28</v>
      </c>
      <c r="L26" s="7" t="s">
        <v>215</v>
      </c>
      <c r="M26" s="5"/>
      <c r="N26" s="5"/>
    </row>
    <row r="27" spans="1:14">
      <c r="A27" s="5">
        <v>13</v>
      </c>
      <c r="B27" s="5" t="s">
        <v>13</v>
      </c>
      <c r="C27" s="6">
        <f t="shared" si="0"/>
        <v>1</v>
      </c>
      <c r="D27" s="5" t="s">
        <v>7</v>
      </c>
      <c r="E27" s="6">
        <f t="shared" si="1"/>
        <v>6</v>
      </c>
      <c r="F27" s="5" t="s">
        <v>3</v>
      </c>
      <c r="G27" s="6" t="str">
        <f t="shared" si="2"/>
        <v>STr. MPK-2A16</v>
      </c>
      <c r="H27" s="6" t="str">
        <f t="shared" si="3"/>
        <v>2416</v>
      </c>
      <c r="I27" s="6" t="str">
        <f t="shared" si="4"/>
        <v/>
      </c>
      <c r="J27" s="5" t="s">
        <v>27</v>
      </c>
      <c r="K27" s="7" t="s">
        <v>28</v>
      </c>
      <c r="L27" s="7" t="s">
        <v>215</v>
      </c>
      <c r="M27" s="5"/>
      <c r="N27" s="5"/>
    </row>
    <row r="28" spans="1:14">
      <c r="A28" s="5">
        <v>13</v>
      </c>
      <c r="B28" s="5" t="s">
        <v>13</v>
      </c>
      <c r="C28" s="6">
        <f t="shared" si="0"/>
        <v>1</v>
      </c>
      <c r="D28" s="5" t="s">
        <v>23</v>
      </c>
      <c r="E28" s="6">
        <f t="shared" si="1"/>
        <v>7</v>
      </c>
      <c r="F28" s="5" t="s">
        <v>3</v>
      </c>
      <c r="G28" s="6" t="str">
        <f t="shared" si="2"/>
        <v>STr. MPK-2A17</v>
      </c>
      <c r="H28" s="6" t="str">
        <f t="shared" si="3"/>
        <v>2417</v>
      </c>
      <c r="I28" s="6" t="str">
        <f t="shared" si="4"/>
        <v/>
      </c>
      <c r="J28" s="5" t="s">
        <v>27</v>
      </c>
      <c r="K28" s="7" t="s">
        <v>28</v>
      </c>
      <c r="L28" s="7" t="s">
        <v>215</v>
      </c>
      <c r="M28" s="5"/>
      <c r="N28" s="5"/>
    </row>
    <row r="29" spans="1:14">
      <c r="A29" s="5">
        <v>14</v>
      </c>
      <c r="B29" s="5" t="s">
        <v>22</v>
      </c>
      <c r="C29" s="6">
        <f t="shared" si="0"/>
        <v>3</v>
      </c>
      <c r="D29" s="5" t="s">
        <v>14</v>
      </c>
      <c r="E29" s="6">
        <f t="shared" si="1"/>
        <v>2</v>
      </c>
      <c r="F29" s="5" t="s">
        <v>29</v>
      </c>
      <c r="G29" s="6" t="str">
        <f t="shared" si="2"/>
        <v>STr. MPK-2B32</v>
      </c>
      <c r="H29" s="6" t="str">
        <f t="shared" si="3"/>
        <v>2832</v>
      </c>
      <c r="I29" s="6" t="str">
        <f t="shared" si="4"/>
        <v/>
      </c>
      <c r="J29" s="5" t="s">
        <v>4</v>
      </c>
      <c r="K29" s="7" t="s">
        <v>5</v>
      </c>
      <c r="L29" s="7" t="s">
        <v>215</v>
      </c>
      <c r="M29" s="5"/>
      <c r="N29" s="5"/>
    </row>
    <row r="30" spans="1:14">
      <c r="A30" s="5">
        <v>14</v>
      </c>
      <c r="B30" s="5" t="s">
        <v>22</v>
      </c>
      <c r="C30" s="6">
        <f t="shared" si="0"/>
        <v>3</v>
      </c>
      <c r="D30" s="5" t="s">
        <v>9</v>
      </c>
      <c r="E30" s="6">
        <f t="shared" si="1"/>
        <v>3</v>
      </c>
      <c r="F30" s="5" t="s">
        <v>29</v>
      </c>
      <c r="G30" s="6" t="str">
        <f t="shared" si="2"/>
        <v>STr. MPK-2B33</v>
      </c>
      <c r="H30" s="6" t="str">
        <f t="shared" si="3"/>
        <v>2833</v>
      </c>
      <c r="I30" s="6" t="str">
        <f t="shared" si="4"/>
        <v/>
      </c>
      <c r="J30" s="5" t="s">
        <v>4</v>
      </c>
      <c r="K30" s="7" t="s">
        <v>5</v>
      </c>
      <c r="L30" s="7" t="s">
        <v>215</v>
      </c>
      <c r="M30" s="5"/>
      <c r="N30" s="5"/>
    </row>
    <row r="31" spans="1:14">
      <c r="A31" s="5">
        <v>14</v>
      </c>
      <c r="B31" s="5" t="s">
        <v>22</v>
      </c>
      <c r="C31" s="6">
        <f t="shared" si="0"/>
        <v>3</v>
      </c>
      <c r="D31" s="5" t="s">
        <v>2</v>
      </c>
      <c r="E31" s="6">
        <f t="shared" si="1"/>
        <v>4</v>
      </c>
      <c r="F31" s="5" t="s">
        <v>29</v>
      </c>
      <c r="G31" s="6" t="str">
        <f t="shared" si="2"/>
        <v>STr. MPK-2B34</v>
      </c>
      <c r="H31" s="6" t="str">
        <f t="shared" si="3"/>
        <v>2834</v>
      </c>
      <c r="I31" s="6" t="str">
        <f t="shared" si="4"/>
        <v/>
      </c>
      <c r="J31" s="5" t="s">
        <v>4</v>
      </c>
      <c r="K31" s="7" t="s">
        <v>5</v>
      </c>
      <c r="L31" s="7" t="s">
        <v>215</v>
      </c>
      <c r="M31" s="5"/>
      <c r="N31" s="5"/>
    </row>
    <row r="32" spans="1:14">
      <c r="A32" s="5">
        <v>15</v>
      </c>
      <c r="B32" s="5" t="s">
        <v>8</v>
      </c>
      <c r="C32" s="6">
        <f t="shared" si="0"/>
        <v>4</v>
      </c>
      <c r="D32" s="5" t="s">
        <v>23</v>
      </c>
      <c r="E32" s="6">
        <f t="shared" si="1"/>
        <v>7</v>
      </c>
      <c r="F32" s="5" t="s">
        <v>29</v>
      </c>
      <c r="G32" s="6" t="str">
        <f t="shared" si="2"/>
        <v>STr. MPK-2B47</v>
      </c>
      <c r="H32" s="6" t="str">
        <f t="shared" si="3"/>
        <v>4047</v>
      </c>
      <c r="I32" s="6" t="str">
        <f t="shared" si="4"/>
        <v/>
      </c>
      <c r="J32" s="5" t="s">
        <v>10</v>
      </c>
      <c r="K32" s="7" t="s">
        <v>11</v>
      </c>
      <c r="L32" s="7" t="s">
        <v>215</v>
      </c>
      <c r="M32" s="5"/>
      <c r="N32" s="5"/>
    </row>
    <row r="33" spans="1:14">
      <c r="A33" s="5">
        <v>15</v>
      </c>
      <c r="B33" s="5" t="s">
        <v>8</v>
      </c>
      <c r="C33" s="6">
        <f t="shared" si="0"/>
        <v>4</v>
      </c>
      <c r="D33" s="5" t="s">
        <v>26</v>
      </c>
      <c r="E33" s="6">
        <f t="shared" si="1"/>
        <v>8</v>
      </c>
      <c r="F33" s="5" t="s">
        <v>29</v>
      </c>
      <c r="G33" s="6" t="str">
        <f t="shared" si="2"/>
        <v>STr. MPK-2B48</v>
      </c>
      <c r="H33" s="6" t="str">
        <f t="shared" si="3"/>
        <v>4048</v>
      </c>
      <c r="I33" s="6" t="str">
        <f t="shared" si="4"/>
        <v/>
      </c>
      <c r="J33" s="5" t="s">
        <v>10</v>
      </c>
      <c r="K33" s="7" t="s">
        <v>11</v>
      </c>
      <c r="L33" s="7" t="s">
        <v>215</v>
      </c>
      <c r="M33" s="5"/>
      <c r="N33" s="5"/>
    </row>
    <row r="34" spans="1:14">
      <c r="A34" s="5">
        <v>16</v>
      </c>
      <c r="B34" s="5" t="s">
        <v>13</v>
      </c>
      <c r="C34" s="6">
        <f t="shared" si="0"/>
        <v>1</v>
      </c>
      <c r="D34" s="5" t="s">
        <v>17</v>
      </c>
      <c r="E34" s="6">
        <f t="shared" si="1"/>
        <v>1</v>
      </c>
      <c r="F34" s="5" t="s">
        <v>29</v>
      </c>
      <c r="G34" s="6" t="str">
        <f t="shared" si="2"/>
        <v>STr. MPK-2B11</v>
      </c>
      <c r="H34" s="6" t="str">
        <f t="shared" si="3"/>
        <v>4011</v>
      </c>
      <c r="I34" s="6" t="str">
        <f t="shared" si="4"/>
        <v/>
      </c>
      <c r="J34" s="5" t="s">
        <v>10</v>
      </c>
      <c r="K34" s="7" t="s">
        <v>11</v>
      </c>
      <c r="L34" s="7" t="s">
        <v>215</v>
      </c>
      <c r="M34" s="5"/>
      <c r="N34" s="5"/>
    </row>
    <row r="35" spans="1:14">
      <c r="A35" s="5">
        <v>16</v>
      </c>
      <c r="B35" s="5" t="s">
        <v>13</v>
      </c>
      <c r="C35" s="6">
        <f t="shared" si="0"/>
        <v>1</v>
      </c>
      <c r="D35" s="5" t="s">
        <v>14</v>
      </c>
      <c r="E35" s="6">
        <f t="shared" si="1"/>
        <v>2</v>
      </c>
      <c r="F35" s="5" t="s">
        <v>29</v>
      </c>
      <c r="G35" s="6" t="str">
        <f t="shared" si="2"/>
        <v>STr. MPK-2B12</v>
      </c>
      <c r="H35" s="6" t="str">
        <f t="shared" si="3"/>
        <v>4012</v>
      </c>
      <c r="I35" s="6" t="str">
        <f t="shared" si="4"/>
        <v/>
      </c>
      <c r="J35" s="5" t="s">
        <v>10</v>
      </c>
      <c r="K35" s="7" t="s">
        <v>11</v>
      </c>
      <c r="L35" s="7" t="s">
        <v>215</v>
      </c>
      <c r="M35" s="5"/>
      <c r="N35" s="5"/>
    </row>
    <row r="36" spans="1:14">
      <c r="A36" s="5">
        <v>17</v>
      </c>
      <c r="B36" s="5" t="s">
        <v>8</v>
      </c>
      <c r="C36" s="6">
        <f t="shared" si="0"/>
        <v>4</v>
      </c>
      <c r="D36" s="5" t="s">
        <v>6</v>
      </c>
      <c r="E36" s="6">
        <f t="shared" si="1"/>
        <v>5</v>
      </c>
      <c r="F36" s="5" t="s">
        <v>29</v>
      </c>
      <c r="G36" s="6" t="str">
        <f t="shared" si="2"/>
        <v>STr. MPK-2B45</v>
      </c>
      <c r="H36" s="6" t="str">
        <f t="shared" si="3"/>
        <v>1245</v>
      </c>
      <c r="I36" s="6" t="str">
        <f t="shared" si="4"/>
        <v/>
      </c>
      <c r="J36" s="5" t="s">
        <v>15</v>
      </c>
      <c r="K36" s="7" t="s">
        <v>16</v>
      </c>
      <c r="L36" s="7" t="s">
        <v>215</v>
      </c>
      <c r="M36" s="5"/>
      <c r="N36" s="5"/>
    </row>
    <row r="37" spans="1:14">
      <c r="A37" s="5">
        <v>17</v>
      </c>
      <c r="B37" s="5" t="s">
        <v>8</v>
      </c>
      <c r="C37" s="6">
        <f t="shared" si="0"/>
        <v>4</v>
      </c>
      <c r="D37" s="5" t="s">
        <v>7</v>
      </c>
      <c r="E37" s="6">
        <f t="shared" si="1"/>
        <v>6</v>
      </c>
      <c r="F37" s="5" t="s">
        <v>29</v>
      </c>
      <c r="G37" s="6" t="str">
        <f t="shared" si="2"/>
        <v>STr. MPK-2B46</v>
      </c>
      <c r="H37" s="6" t="str">
        <f t="shared" si="3"/>
        <v>1246</v>
      </c>
      <c r="I37" s="6" t="str">
        <f t="shared" si="4"/>
        <v/>
      </c>
      <c r="J37" s="5" t="s">
        <v>15</v>
      </c>
      <c r="K37" s="7" t="s">
        <v>16</v>
      </c>
      <c r="L37" s="7" t="s">
        <v>215</v>
      </c>
      <c r="M37" s="5"/>
      <c r="N37" s="5"/>
    </row>
    <row r="38" spans="1:14">
      <c r="A38" s="5">
        <v>18</v>
      </c>
      <c r="B38" s="5" t="s">
        <v>1</v>
      </c>
      <c r="C38" s="6">
        <f t="shared" si="0"/>
        <v>5</v>
      </c>
      <c r="D38" s="5" t="s">
        <v>9</v>
      </c>
      <c r="E38" s="6">
        <f t="shared" si="1"/>
        <v>3</v>
      </c>
      <c r="F38" s="5" t="s">
        <v>29</v>
      </c>
      <c r="G38" s="6" t="str">
        <f t="shared" si="2"/>
        <v>STr. MPK-2B53</v>
      </c>
      <c r="H38" s="6" t="str">
        <f t="shared" si="3"/>
        <v>1253</v>
      </c>
      <c r="I38" s="6" t="str">
        <f t="shared" si="4"/>
        <v/>
      </c>
      <c r="J38" s="5" t="s">
        <v>15</v>
      </c>
      <c r="K38" s="7" t="s">
        <v>16</v>
      </c>
      <c r="L38" s="7" t="s">
        <v>215</v>
      </c>
      <c r="M38" s="5"/>
      <c r="N38" s="5"/>
    </row>
    <row r="39" spans="1:14">
      <c r="A39" s="5">
        <v>18</v>
      </c>
      <c r="B39" s="5" t="s">
        <v>1</v>
      </c>
      <c r="C39" s="6">
        <f t="shared" si="0"/>
        <v>5</v>
      </c>
      <c r="D39" s="5" t="s">
        <v>2</v>
      </c>
      <c r="E39" s="6">
        <f t="shared" si="1"/>
        <v>4</v>
      </c>
      <c r="F39" s="5" t="s">
        <v>29</v>
      </c>
      <c r="G39" s="6" t="str">
        <f t="shared" si="2"/>
        <v>STr. MPK-2B54</v>
      </c>
      <c r="H39" s="6" t="str">
        <f t="shared" si="3"/>
        <v>1254</v>
      </c>
      <c r="I39" s="6" t="str">
        <f t="shared" si="4"/>
        <v/>
      </c>
      <c r="J39" s="5" t="s">
        <v>15</v>
      </c>
      <c r="K39" s="7" t="s">
        <v>16</v>
      </c>
      <c r="L39" s="7" t="s">
        <v>215</v>
      </c>
      <c r="M39" s="5"/>
      <c r="N39" s="5"/>
    </row>
    <row r="40" spans="1:14">
      <c r="A40" s="5">
        <v>19</v>
      </c>
      <c r="B40" s="5" t="s">
        <v>1</v>
      </c>
      <c r="C40" s="6">
        <f t="shared" si="0"/>
        <v>5</v>
      </c>
      <c r="D40" s="5" t="s">
        <v>6</v>
      </c>
      <c r="E40" s="6">
        <f t="shared" si="1"/>
        <v>5</v>
      </c>
      <c r="F40" s="5" t="s">
        <v>29</v>
      </c>
      <c r="G40" s="6" t="str">
        <f t="shared" si="2"/>
        <v>STr. MPK-2B55</v>
      </c>
      <c r="H40" s="6" t="str">
        <f t="shared" si="3"/>
        <v>4355</v>
      </c>
      <c r="I40" s="6" t="str">
        <f t="shared" si="4"/>
        <v>5755</v>
      </c>
      <c r="J40" s="5" t="s">
        <v>18</v>
      </c>
      <c r="K40" s="7" t="s">
        <v>41</v>
      </c>
      <c r="L40" s="7" t="s">
        <v>200</v>
      </c>
      <c r="M40" s="5"/>
      <c r="N40" s="5"/>
    </row>
    <row r="41" spans="1:14">
      <c r="A41" s="5">
        <v>19</v>
      </c>
      <c r="B41" s="5" t="s">
        <v>1</v>
      </c>
      <c r="C41" s="6">
        <f t="shared" si="0"/>
        <v>5</v>
      </c>
      <c r="D41" s="5" t="s">
        <v>7</v>
      </c>
      <c r="E41" s="6">
        <f t="shared" si="1"/>
        <v>6</v>
      </c>
      <c r="F41" s="5" t="s">
        <v>29</v>
      </c>
      <c r="G41" s="6" t="str">
        <f t="shared" si="2"/>
        <v>STr. MPK-2B56</v>
      </c>
      <c r="H41" s="6" t="str">
        <f t="shared" si="3"/>
        <v>4356</v>
      </c>
      <c r="I41" s="6" t="str">
        <f t="shared" si="4"/>
        <v>5756</v>
      </c>
      <c r="J41" s="5" t="s">
        <v>18</v>
      </c>
      <c r="K41" s="7" t="s">
        <v>41</v>
      </c>
      <c r="L41" s="7" t="s">
        <v>200</v>
      </c>
      <c r="M41" s="5"/>
      <c r="N41" s="5"/>
    </row>
    <row r="42" spans="1:14">
      <c r="A42" s="5">
        <v>20</v>
      </c>
      <c r="B42" s="5" t="s">
        <v>12</v>
      </c>
      <c r="C42" s="6">
        <f t="shared" si="0"/>
        <v>2</v>
      </c>
      <c r="D42" s="5" t="s">
        <v>9</v>
      </c>
      <c r="E42" s="6">
        <f t="shared" si="1"/>
        <v>3</v>
      </c>
      <c r="F42" s="5" t="s">
        <v>29</v>
      </c>
      <c r="G42" s="6" t="str">
        <f t="shared" si="2"/>
        <v>STr. MPK-2B23</v>
      </c>
      <c r="H42" s="6" t="str">
        <f t="shared" si="3"/>
        <v>4323</v>
      </c>
      <c r="I42" s="6" t="str">
        <f t="shared" si="4"/>
        <v>5723</v>
      </c>
      <c r="J42" s="5" t="s">
        <v>18</v>
      </c>
      <c r="K42" s="7" t="s">
        <v>41</v>
      </c>
      <c r="L42" s="7" t="s">
        <v>200</v>
      </c>
      <c r="M42" s="5"/>
      <c r="N42" s="5"/>
    </row>
    <row r="43" spans="1:14">
      <c r="A43" s="5">
        <v>20</v>
      </c>
      <c r="B43" s="5" t="s">
        <v>12</v>
      </c>
      <c r="C43" s="6">
        <f t="shared" si="0"/>
        <v>2</v>
      </c>
      <c r="D43" s="5" t="s">
        <v>2</v>
      </c>
      <c r="E43" s="6">
        <f t="shared" si="1"/>
        <v>4</v>
      </c>
      <c r="F43" s="5" t="s">
        <v>29</v>
      </c>
      <c r="G43" s="6" t="str">
        <f t="shared" si="2"/>
        <v>STr. MPK-2B24</v>
      </c>
      <c r="H43" s="6" t="str">
        <f t="shared" si="3"/>
        <v>4324</v>
      </c>
      <c r="I43" s="6" t="str">
        <f t="shared" si="4"/>
        <v>5724</v>
      </c>
      <c r="J43" s="5" t="s">
        <v>18</v>
      </c>
      <c r="K43" s="7" t="s">
        <v>41</v>
      </c>
      <c r="L43" s="7" t="s">
        <v>200</v>
      </c>
      <c r="M43" s="5"/>
      <c r="N43" s="5"/>
    </row>
    <row r="44" spans="1:14">
      <c r="A44" s="5">
        <v>21</v>
      </c>
      <c r="B44" s="5" t="s">
        <v>12</v>
      </c>
      <c r="C44" s="6">
        <f t="shared" si="0"/>
        <v>2</v>
      </c>
      <c r="D44" s="5" t="s">
        <v>23</v>
      </c>
      <c r="E44" s="6">
        <f t="shared" si="1"/>
        <v>7</v>
      </c>
      <c r="F44" s="5" t="s">
        <v>29</v>
      </c>
      <c r="G44" s="6" t="str">
        <f t="shared" si="2"/>
        <v>STr. MPK-2B27</v>
      </c>
      <c r="H44" s="6" t="str">
        <f t="shared" si="3"/>
        <v>3827</v>
      </c>
      <c r="I44" s="6" t="str">
        <f t="shared" si="4"/>
        <v/>
      </c>
      <c r="J44" s="5" t="s">
        <v>20</v>
      </c>
      <c r="K44" s="7" t="s">
        <v>21</v>
      </c>
      <c r="L44" s="7" t="s">
        <v>215</v>
      </c>
      <c r="M44" s="5"/>
      <c r="N44" s="5"/>
    </row>
    <row r="45" spans="1:14">
      <c r="A45" s="5">
        <v>21</v>
      </c>
      <c r="B45" s="5" t="s">
        <v>12</v>
      </c>
      <c r="C45" s="6">
        <f t="shared" si="0"/>
        <v>2</v>
      </c>
      <c r="D45" s="5" t="s">
        <v>26</v>
      </c>
      <c r="E45" s="6">
        <f t="shared" si="1"/>
        <v>8</v>
      </c>
      <c r="F45" s="5" t="s">
        <v>29</v>
      </c>
      <c r="G45" s="6" t="str">
        <f t="shared" si="2"/>
        <v>STr. MPK-2B28</v>
      </c>
      <c r="H45" s="6" t="str">
        <f t="shared" si="3"/>
        <v>3828</v>
      </c>
      <c r="I45" s="6" t="str">
        <f t="shared" si="4"/>
        <v/>
      </c>
      <c r="J45" s="5" t="s">
        <v>20</v>
      </c>
      <c r="K45" s="7" t="s">
        <v>21</v>
      </c>
      <c r="L45" s="7" t="s">
        <v>215</v>
      </c>
      <c r="M45" s="5"/>
      <c r="N45" s="5"/>
    </row>
    <row r="46" spans="1:14">
      <c r="A46" s="5">
        <v>22</v>
      </c>
      <c r="B46" s="5" t="s">
        <v>8</v>
      </c>
      <c r="C46" s="6">
        <f t="shared" si="0"/>
        <v>4</v>
      </c>
      <c r="D46" s="5" t="s">
        <v>14</v>
      </c>
      <c r="E46" s="6">
        <f t="shared" si="1"/>
        <v>2</v>
      </c>
      <c r="F46" s="5" t="s">
        <v>29</v>
      </c>
      <c r="G46" s="6" t="str">
        <f t="shared" si="2"/>
        <v>STr. MPK-2B42</v>
      </c>
      <c r="H46" s="6" t="str">
        <f t="shared" si="3"/>
        <v>3842</v>
      </c>
      <c r="I46" s="6" t="str">
        <f t="shared" si="4"/>
        <v/>
      </c>
      <c r="J46" s="5" t="s">
        <v>20</v>
      </c>
      <c r="K46" s="7" t="s">
        <v>21</v>
      </c>
      <c r="L46" s="7" t="s">
        <v>215</v>
      </c>
      <c r="M46" s="5"/>
      <c r="N46" s="5"/>
    </row>
    <row r="47" spans="1:14">
      <c r="A47" s="5">
        <v>22</v>
      </c>
      <c r="B47" s="5" t="s">
        <v>8</v>
      </c>
      <c r="C47" s="6">
        <f t="shared" si="0"/>
        <v>4</v>
      </c>
      <c r="D47" s="5" t="s">
        <v>9</v>
      </c>
      <c r="E47" s="6">
        <f t="shared" si="1"/>
        <v>3</v>
      </c>
      <c r="F47" s="5" t="s">
        <v>29</v>
      </c>
      <c r="G47" s="6" t="str">
        <f t="shared" si="2"/>
        <v>STr. MPK-2B43</v>
      </c>
      <c r="H47" s="6" t="str">
        <f t="shared" si="3"/>
        <v>3843</v>
      </c>
      <c r="I47" s="6" t="str">
        <f t="shared" si="4"/>
        <v/>
      </c>
      <c r="J47" s="5" t="s">
        <v>20</v>
      </c>
      <c r="K47" s="7" t="s">
        <v>21</v>
      </c>
      <c r="L47" s="7" t="s">
        <v>215</v>
      </c>
      <c r="M47" s="5"/>
      <c r="N47" s="5"/>
    </row>
    <row r="48" spans="1:14">
      <c r="A48" s="5">
        <v>23</v>
      </c>
      <c r="B48" s="5" t="s">
        <v>12</v>
      </c>
      <c r="C48" s="6">
        <f t="shared" si="0"/>
        <v>2</v>
      </c>
      <c r="D48" s="5" t="s">
        <v>6</v>
      </c>
      <c r="E48" s="6">
        <f t="shared" si="1"/>
        <v>5</v>
      </c>
      <c r="F48" s="5" t="s">
        <v>29</v>
      </c>
      <c r="G48" s="6" t="str">
        <f t="shared" si="2"/>
        <v>STr. MPK-2B25</v>
      </c>
      <c r="H48" s="6" t="str">
        <f t="shared" si="3"/>
        <v>1325</v>
      </c>
      <c r="I48" s="6" t="str">
        <f t="shared" si="4"/>
        <v/>
      </c>
      <c r="J48" s="5" t="s">
        <v>24</v>
      </c>
      <c r="K48" s="7" t="s">
        <v>25</v>
      </c>
      <c r="L48" s="7" t="s">
        <v>215</v>
      </c>
      <c r="M48" s="5"/>
      <c r="N48" s="5"/>
    </row>
    <row r="49" spans="1:14">
      <c r="A49" s="5">
        <v>23</v>
      </c>
      <c r="B49" s="5" t="s">
        <v>12</v>
      </c>
      <c r="C49" s="6">
        <f t="shared" si="0"/>
        <v>2</v>
      </c>
      <c r="D49" s="5" t="s">
        <v>7</v>
      </c>
      <c r="E49" s="6">
        <f t="shared" si="1"/>
        <v>6</v>
      </c>
      <c r="F49" s="5" t="s">
        <v>29</v>
      </c>
      <c r="G49" s="6" t="str">
        <f t="shared" si="2"/>
        <v>STr. MPK-2B26</v>
      </c>
      <c r="H49" s="6" t="str">
        <f t="shared" si="3"/>
        <v>1326</v>
      </c>
      <c r="I49" s="6" t="str">
        <f t="shared" si="4"/>
        <v/>
      </c>
      <c r="J49" s="5" t="s">
        <v>24</v>
      </c>
      <c r="K49" s="7" t="s">
        <v>25</v>
      </c>
      <c r="L49" s="7" t="s">
        <v>215</v>
      </c>
      <c r="M49" s="5"/>
      <c r="N49" s="5"/>
    </row>
    <row r="50" spans="1:14">
      <c r="A50" s="5">
        <v>24</v>
      </c>
      <c r="B50" s="5" t="s">
        <v>13</v>
      </c>
      <c r="C50" s="6">
        <f t="shared" si="0"/>
        <v>1</v>
      </c>
      <c r="D50" s="5" t="s">
        <v>23</v>
      </c>
      <c r="E50" s="6">
        <f t="shared" si="1"/>
        <v>7</v>
      </c>
      <c r="F50" s="5" t="s">
        <v>29</v>
      </c>
      <c r="G50" s="6" t="str">
        <f t="shared" si="2"/>
        <v>STr. MPK-2B17</v>
      </c>
      <c r="H50" s="6" t="str">
        <f t="shared" si="3"/>
        <v>1317</v>
      </c>
      <c r="I50" s="6" t="str">
        <f t="shared" si="4"/>
        <v/>
      </c>
      <c r="J50" s="5" t="s">
        <v>24</v>
      </c>
      <c r="K50" s="7" t="s">
        <v>25</v>
      </c>
      <c r="L50" s="7" t="s">
        <v>215</v>
      </c>
      <c r="M50" s="5"/>
      <c r="N50" s="5"/>
    </row>
    <row r="51" spans="1:14">
      <c r="A51" s="5">
        <v>24</v>
      </c>
      <c r="B51" s="5" t="s">
        <v>13</v>
      </c>
      <c r="C51" s="6">
        <f t="shared" si="0"/>
        <v>1</v>
      </c>
      <c r="D51" s="5" t="s">
        <v>26</v>
      </c>
      <c r="E51" s="6">
        <f t="shared" si="1"/>
        <v>8</v>
      </c>
      <c r="F51" s="5" t="s">
        <v>29</v>
      </c>
      <c r="G51" s="6" t="str">
        <f t="shared" si="2"/>
        <v>STr. MPK-2B18</v>
      </c>
      <c r="H51" s="6" t="str">
        <f t="shared" si="3"/>
        <v>1318</v>
      </c>
      <c r="I51" s="6" t="str">
        <f t="shared" si="4"/>
        <v/>
      </c>
      <c r="J51" s="5" t="s">
        <v>24</v>
      </c>
      <c r="K51" s="7" t="s">
        <v>25</v>
      </c>
      <c r="L51" s="7" t="s">
        <v>215</v>
      </c>
      <c r="M51" s="5"/>
      <c r="N51" s="5"/>
    </row>
    <row r="52" spans="1:14">
      <c r="A52" s="5">
        <v>25</v>
      </c>
      <c r="B52" s="5" t="s">
        <v>13</v>
      </c>
      <c r="C52" s="6">
        <f t="shared" si="0"/>
        <v>1</v>
      </c>
      <c r="D52" s="5" t="s">
        <v>9</v>
      </c>
      <c r="E52" s="6">
        <f t="shared" si="1"/>
        <v>3</v>
      </c>
      <c r="F52" s="5" t="s">
        <v>29</v>
      </c>
      <c r="G52" s="6" t="str">
        <f t="shared" si="2"/>
        <v>STr. MPK-2B13</v>
      </c>
      <c r="H52" s="6" t="str">
        <f t="shared" si="3"/>
        <v>2413</v>
      </c>
      <c r="I52" s="6" t="str">
        <f t="shared" si="4"/>
        <v/>
      </c>
      <c r="J52" s="5" t="s">
        <v>27</v>
      </c>
      <c r="K52" s="7" t="s">
        <v>28</v>
      </c>
      <c r="L52" s="7" t="s">
        <v>215</v>
      </c>
      <c r="M52" s="5"/>
      <c r="N52" s="5"/>
    </row>
    <row r="53" spans="1:14">
      <c r="A53" s="5">
        <v>25</v>
      </c>
      <c r="B53" s="5" t="s">
        <v>13</v>
      </c>
      <c r="C53" s="6">
        <f t="shared" si="0"/>
        <v>1</v>
      </c>
      <c r="D53" s="5" t="s">
        <v>2</v>
      </c>
      <c r="E53" s="6">
        <f t="shared" si="1"/>
        <v>4</v>
      </c>
      <c r="F53" s="5" t="s">
        <v>29</v>
      </c>
      <c r="G53" s="6" t="str">
        <f t="shared" si="2"/>
        <v>STr. MPK-2B14</v>
      </c>
      <c r="H53" s="6" t="str">
        <f t="shared" si="3"/>
        <v>2414</v>
      </c>
      <c r="I53" s="6" t="str">
        <f t="shared" si="4"/>
        <v/>
      </c>
      <c r="J53" s="5" t="s">
        <v>27</v>
      </c>
      <c r="K53" s="7" t="s">
        <v>28</v>
      </c>
      <c r="L53" s="7" t="s">
        <v>215</v>
      </c>
      <c r="M53" s="5"/>
      <c r="N53" s="5"/>
    </row>
    <row r="54" spans="1:14">
      <c r="A54" s="5">
        <v>26</v>
      </c>
      <c r="B54" s="5" t="s">
        <v>22</v>
      </c>
      <c r="C54" s="6">
        <f t="shared" si="0"/>
        <v>3</v>
      </c>
      <c r="D54" s="5" t="s">
        <v>23</v>
      </c>
      <c r="E54" s="6">
        <f t="shared" si="1"/>
        <v>7</v>
      </c>
      <c r="F54" s="5" t="s">
        <v>29</v>
      </c>
      <c r="G54" s="6" t="str">
        <f t="shared" si="2"/>
        <v>STr. MPK-2B37</v>
      </c>
      <c r="H54" s="6" t="str">
        <f t="shared" si="3"/>
        <v>2437</v>
      </c>
      <c r="I54" s="6" t="str">
        <f t="shared" si="4"/>
        <v/>
      </c>
      <c r="J54" s="5" t="s">
        <v>27</v>
      </c>
      <c r="K54" s="7" t="s">
        <v>28</v>
      </c>
      <c r="L54" s="7" t="s">
        <v>215</v>
      </c>
      <c r="M54" s="5"/>
      <c r="N54" s="5"/>
    </row>
    <row r="55" spans="1:14">
      <c r="A55" s="5">
        <v>26</v>
      </c>
      <c r="B55" s="5" t="s">
        <v>22</v>
      </c>
      <c r="C55" s="6">
        <f t="shared" si="0"/>
        <v>3</v>
      </c>
      <c r="D55" s="5" t="s">
        <v>26</v>
      </c>
      <c r="E55" s="6">
        <f t="shared" si="1"/>
        <v>8</v>
      </c>
      <c r="F55" s="5" t="s">
        <v>29</v>
      </c>
      <c r="G55" s="6" t="str">
        <f t="shared" si="2"/>
        <v>STr. MPK-2B38</v>
      </c>
      <c r="H55" s="6" t="str">
        <f t="shared" si="3"/>
        <v>2438</v>
      </c>
      <c r="I55" s="6" t="str">
        <f t="shared" si="4"/>
        <v/>
      </c>
      <c r="J55" s="5" t="s">
        <v>27</v>
      </c>
      <c r="K55" s="7" t="s">
        <v>28</v>
      </c>
      <c r="L55" s="7" t="s">
        <v>215</v>
      </c>
      <c r="M55" s="5"/>
      <c r="N55" s="5"/>
    </row>
    <row r="56" spans="1:14">
      <c r="A56" s="5">
        <v>27</v>
      </c>
      <c r="B56" s="5" t="s">
        <v>8</v>
      </c>
      <c r="C56" s="6">
        <f t="shared" si="0"/>
        <v>4</v>
      </c>
      <c r="D56" s="5" t="s">
        <v>17</v>
      </c>
      <c r="E56" s="6">
        <f t="shared" si="1"/>
        <v>1</v>
      </c>
      <c r="F56" s="5" t="s">
        <v>30</v>
      </c>
      <c r="G56" s="6" t="str">
        <f t="shared" si="2"/>
        <v>STr. MPK-2C41</v>
      </c>
      <c r="H56" s="6" t="str">
        <f t="shared" si="3"/>
        <v>2841</v>
      </c>
      <c r="I56" s="6" t="str">
        <f t="shared" si="4"/>
        <v/>
      </c>
      <c r="J56" s="5" t="s">
        <v>4</v>
      </c>
      <c r="K56" s="7" t="s">
        <v>5</v>
      </c>
      <c r="L56" s="7" t="s">
        <v>215</v>
      </c>
      <c r="M56" s="5"/>
      <c r="N56" s="5"/>
    </row>
    <row r="57" spans="1:14">
      <c r="A57" s="5">
        <v>27</v>
      </c>
      <c r="B57" s="5" t="s">
        <v>8</v>
      </c>
      <c r="C57" s="6">
        <f t="shared" si="0"/>
        <v>4</v>
      </c>
      <c r="D57" s="5" t="s">
        <v>14</v>
      </c>
      <c r="E57" s="6">
        <f t="shared" si="1"/>
        <v>2</v>
      </c>
      <c r="F57" s="5" t="s">
        <v>30</v>
      </c>
      <c r="G57" s="6" t="str">
        <f t="shared" si="2"/>
        <v>STr. MPK-2C42</v>
      </c>
      <c r="H57" s="6" t="str">
        <f t="shared" si="3"/>
        <v>2842</v>
      </c>
      <c r="I57" s="6" t="str">
        <f t="shared" si="4"/>
        <v/>
      </c>
      <c r="J57" s="5" t="s">
        <v>4</v>
      </c>
      <c r="K57" s="7" t="s">
        <v>5</v>
      </c>
      <c r="L57" s="7" t="s">
        <v>215</v>
      </c>
      <c r="M57" s="5"/>
      <c r="N57" s="5"/>
    </row>
    <row r="58" spans="1:14">
      <c r="A58" s="5">
        <v>27</v>
      </c>
      <c r="B58" s="5" t="s">
        <v>8</v>
      </c>
      <c r="C58" s="6">
        <f t="shared" si="0"/>
        <v>4</v>
      </c>
      <c r="D58" s="5" t="s">
        <v>9</v>
      </c>
      <c r="E58" s="6">
        <f t="shared" si="1"/>
        <v>3</v>
      </c>
      <c r="F58" s="5" t="s">
        <v>30</v>
      </c>
      <c r="G58" s="6" t="str">
        <f t="shared" si="2"/>
        <v>STr. MPK-2C43</v>
      </c>
      <c r="H58" s="6" t="str">
        <f t="shared" si="3"/>
        <v>2843</v>
      </c>
      <c r="I58" s="6" t="str">
        <f t="shared" si="4"/>
        <v/>
      </c>
      <c r="J58" s="5" t="s">
        <v>4</v>
      </c>
      <c r="K58" s="7" t="s">
        <v>5</v>
      </c>
      <c r="L58" s="7" t="s">
        <v>215</v>
      </c>
      <c r="M58" s="5"/>
      <c r="N58" s="5"/>
    </row>
    <row r="59" spans="1:14">
      <c r="A59" s="5">
        <v>28</v>
      </c>
      <c r="B59" s="5" t="s">
        <v>22</v>
      </c>
      <c r="C59" s="6">
        <f t="shared" si="0"/>
        <v>3</v>
      </c>
      <c r="D59" s="5" t="s">
        <v>17</v>
      </c>
      <c r="E59" s="6">
        <f t="shared" si="1"/>
        <v>1</v>
      </c>
      <c r="F59" s="5" t="s">
        <v>30</v>
      </c>
      <c r="G59" s="6" t="str">
        <f t="shared" si="2"/>
        <v>STr. MPK-2C31</v>
      </c>
      <c r="H59" s="6" t="str">
        <f t="shared" si="3"/>
        <v>4031</v>
      </c>
      <c r="I59" s="6" t="str">
        <f t="shared" si="4"/>
        <v/>
      </c>
      <c r="J59" s="5" t="s">
        <v>10</v>
      </c>
      <c r="K59" s="7" t="s">
        <v>11</v>
      </c>
      <c r="L59" s="7" t="s">
        <v>215</v>
      </c>
      <c r="M59" s="5"/>
      <c r="N59" s="5"/>
    </row>
    <row r="60" spans="1:14">
      <c r="A60" s="5">
        <v>28</v>
      </c>
      <c r="B60" s="5" t="s">
        <v>22</v>
      </c>
      <c r="C60" s="6">
        <f t="shared" si="0"/>
        <v>3</v>
      </c>
      <c r="D60" s="5" t="s">
        <v>14</v>
      </c>
      <c r="E60" s="6">
        <f t="shared" si="1"/>
        <v>2</v>
      </c>
      <c r="F60" s="5" t="s">
        <v>30</v>
      </c>
      <c r="G60" s="6" t="str">
        <f t="shared" si="2"/>
        <v>STr. MPK-2C32</v>
      </c>
      <c r="H60" s="6" t="str">
        <f t="shared" si="3"/>
        <v>4032</v>
      </c>
      <c r="I60" s="6" t="str">
        <f t="shared" si="4"/>
        <v/>
      </c>
      <c r="J60" s="5" t="s">
        <v>10</v>
      </c>
      <c r="K60" s="7" t="s">
        <v>11</v>
      </c>
      <c r="L60" s="7" t="s">
        <v>215</v>
      </c>
      <c r="M60" s="5"/>
      <c r="N60" s="5"/>
    </row>
    <row r="61" spans="1:14">
      <c r="A61" s="5">
        <v>29</v>
      </c>
      <c r="B61" s="5" t="s">
        <v>13</v>
      </c>
      <c r="C61" s="6">
        <f t="shared" si="0"/>
        <v>1</v>
      </c>
      <c r="D61" s="5" t="s">
        <v>9</v>
      </c>
      <c r="E61" s="6">
        <f t="shared" si="1"/>
        <v>3</v>
      </c>
      <c r="F61" s="5" t="s">
        <v>30</v>
      </c>
      <c r="G61" s="6" t="str">
        <f t="shared" si="2"/>
        <v>STr. MPK-2C13</v>
      </c>
      <c r="H61" s="6" t="str">
        <f t="shared" si="3"/>
        <v>4013</v>
      </c>
      <c r="I61" s="6" t="str">
        <f t="shared" si="4"/>
        <v/>
      </c>
      <c r="J61" s="5" t="s">
        <v>10</v>
      </c>
      <c r="K61" s="7" t="s">
        <v>11</v>
      </c>
      <c r="L61" s="7" t="s">
        <v>215</v>
      </c>
      <c r="M61" s="5"/>
      <c r="N61" s="5"/>
    </row>
    <row r="62" spans="1:14">
      <c r="A62" s="5">
        <v>29</v>
      </c>
      <c r="B62" s="5" t="s">
        <v>13</v>
      </c>
      <c r="C62" s="6">
        <f t="shared" si="0"/>
        <v>1</v>
      </c>
      <c r="D62" s="5" t="s">
        <v>2</v>
      </c>
      <c r="E62" s="6">
        <f t="shared" si="1"/>
        <v>4</v>
      </c>
      <c r="F62" s="5" t="s">
        <v>30</v>
      </c>
      <c r="G62" s="6" t="str">
        <f t="shared" si="2"/>
        <v>STr. MPK-2C14</v>
      </c>
      <c r="H62" s="6" t="str">
        <f t="shared" si="3"/>
        <v>4014</v>
      </c>
      <c r="I62" s="6" t="str">
        <f t="shared" si="4"/>
        <v/>
      </c>
      <c r="J62" s="5" t="s">
        <v>10</v>
      </c>
      <c r="K62" s="7" t="s">
        <v>11</v>
      </c>
      <c r="L62" s="7" t="s">
        <v>215</v>
      </c>
      <c r="M62" s="5"/>
      <c r="N62" s="5"/>
    </row>
    <row r="63" spans="1:14">
      <c r="A63" s="5">
        <v>30</v>
      </c>
      <c r="B63" s="5" t="s">
        <v>13</v>
      </c>
      <c r="C63" s="6">
        <f t="shared" si="0"/>
        <v>1</v>
      </c>
      <c r="D63" s="5" t="s">
        <v>23</v>
      </c>
      <c r="E63" s="6">
        <f t="shared" si="1"/>
        <v>7</v>
      </c>
      <c r="F63" s="5" t="s">
        <v>30</v>
      </c>
      <c r="G63" s="6" t="str">
        <f t="shared" si="2"/>
        <v>STr. MPK-2C17</v>
      </c>
      <c r="H63" s="6" t="str">
        <f t="shared" si="3"/>
        <v>1217</v>
      </c>
      <c r="I63" s="6" t="str">
        <f t="shared" si="4"/>
        <v/>
      </c>
      <c r="J63" s="5" t="s">
        <v>15</v>
      </c>
      <c r="K63" s="7" t="s">
        <v>16</v>
      </c>
      <c r="L63" s="7" t="s">
        <v>215</v>
      </c>
      <c r="M63" s="5"/>
      <c r="N63" s="5"/>
    </row>
    <row r="64" spans="1:14">
      <c r="A64" s="5">
        <v>30</v>
      </c>
      <c r="B64" s="5" t="s">
        <v>13</v>
      </c>
      <c r="C64" s="6">
        <f t="shared" si="0"/>
        <v>1</v>
      </c>
      <c r="D64" s="5" t="s">
        <v>26</v>
      </c>
      <c r="E64" s="6">
        <f t="shared" si="1"/>
        <v>8</v>
      </c>
      <c r="F64" s="5" t="s">
        <v>30</v>
      </c>
      <c r="G64" s="6" t="str">
        <f t="shared" si="2"/>
        <v>STr. MPK-2C18</v>
      </c>
      <c r="H64" s="6" t="str">
        <f t="shared" si="3"/>
        <v>1218</v>
      </c>
      <c r="I64" s="6" t="str">
        <f t="shared" si="4"/>
        <v/>
      </c>
      <c r="J64" s="5" t="s">
        <v>15</v>
      </c>
      <c r="K64" s="7" t="s">
        <v>16</v>
      </c>
      <c r="L64" s="7" t="s">
        <v>215</v>
      </c>
      <c r="M64" s="5"/>
      <c r="N64" s="5"/>
    </row>
    <row r="65" spans="1:14">
      <c r="A65" s="5">
        <v>31</v>
      </c>
      <c r="B65" s="5" t="s">
        <v>1</v>
      </c>
      <c r="C65" s="6">
        <f t="shared" si="0"/>
        <v>5</v>
      </c>
      <c r="D65" s="5" t="s">
        <v>6</v>
      </c>
      <c r="E65" s="6">
        <f t="shared" si="1"/>
        <v>5</v>
      </c>
      <c r="F65" s="5" t="s">
        <v>30</v>
      </c>
      <c r="G65" s="6" t="str">
        <f t="shared" si="2"/>
        <v>STr. MPK-2C55</v>
      </c>
      <c r="H65" s="6" t="str">
        <f t="shared" si="3"/>
        <v>1255</v>
      </c>
      <c r="I65" s="6" t="str">
        <f t="shared" si="4"/>
        <v/>
      </c>
      <c r="J65" s="5" t="s">
        <v>15</v>
      </c>
      <c r="K65" s="7" t="s">
        <v>16</v>
      </c>
      <c r="L65" s="7" t="s">
        <v>215</v>
      </c>
      <c r="M65" s="5"/>
      <c r="N65" s="5"/>
    </row>
    <row r="66" spans="1:14">
      <c r="A66" s="5">
        <v>31</v>
      </c>
      <c r="B66" s="5" t="s">
        <v>1</v>
      </c>
      <c r="C66" s="6">
        <f t="shared" ref="C66:C129" si="5">VLOOKUP(B66,Hari,2,FALSE)</f>
        <v>5</v>
      </c>
      <c r="D66" s="5" t="s">
        <v>7</v>
      </c>
      <c r="E66" s="6">
        <f t="shared" ref="E66:E129" si="6">VLOOKUP(D66,Jam,2,FALSE)</f>
        <v>6</v>
      </c>
      <c r="F66" s="5" t="s">
        <v>30</v>
      </c>
      <c r="G66" s="6" t="str">
        <f t="shared" si="2"/>
        <v>STr. MPK-2C56</v>
      </c>
      <c r="H66" s="6" t="str">
        <f t="shared" si="3"/>
        <v>1256</v>
      </c>
      <c r="I66" s="6" t="str">
        <f t="shared" si="4"/>
        <v/>
      </c>
      <c r="J66" s="5" t="s">
        <v>15</v>
      </c>
      <c r="K66" s="7" t="s">
        <v>16</v>
      </c>
      <c r="L66" s="7" t="s">
        <v>215</v>
      </c>
      <c r="M66" s="5"/>
      <c r="N66" s="5"/>
    </row>
    <row r="67" spans="1:14">
      <c r="A67" s="5">
        <v>32</v>
      </c>
      <c r="B67" s="5" t="s">
        <v>1</v>
      </c>
      <c r="C67" s="6">
        <f t="shared" si="5"/>
        <v>5</v>
      </c>
      <c r="D67" s="5" t="s">
        <v>9</v>
      </c>
      <c r="E67" s="6">
        <f t="shared" si="6"/>
        <v>3</v>
      </c>
      <c r="F67" s="5" t="s">
        <v>30</v>
      </c>
      <c r="G67" s="6" t="str">
        <f t="shared" si="2"/>
        <v>STr. MPK-2C53</v>
      </c>
      <c r="H67" s="6" t="str">
        <f t="shared" ref="H67:H130" si="7">LEFT(K67,2)&amp;$C67&amp;$E67</f>
        <v>4353</v>
      </c>
      <c r="I67" s="6" t="str">
        <f t="shared" ref="I67:I130" si="8">IF(LEFT(L67,2)&lt;&gt;"",LEFT(L67,2)&amp;$C67&amp;$E67,"")</f>
        <v>5753</v>
      </c>
      <c r="J67" s="5" t="s">
        <v>18</v>
      </c>
      <c r="K67" s="7" t="s">
        <v>41</v>
      </c>
      <c r="L67" s="7" t="s">
        <v>200</v>
      </c>
      <c r="M67" s="5"/>
      <c r="N67" s="5"/>
    </row>
    <row r="68" spans="1:14">
      <c r="A68" s="5">
        <v>32</v>
      </c>
      <c r="B68" s="5" t="s">
        <v>1</v>
      </c>
      <c r="C68" s="6">
        <f t="shared" si="5"/>
        <v>5</v>
      </c>
      <c r="D68" s="5" t="s">
        <v>2</v>
      </c>
      <c r="E68" s="6">
        <f t="shared" si="6"/>
        <v>4</v>
      </c>
      <c r="F68" s="5" t="s">
        <v>30</v>
      </c>
      <c r="G68" s="6" t="str">
        <f t="shared" si="2"/>
        <v>STr. MPK-2C54</v>
      </c>
      <c r="H68" s="6" t="str">
        <f t="shared" si="7"/>
        <v>4354</v>
      </c>
      <c r="I68" s="6" t="str">
        <f t="shared" si="8"/>
        <v>5754</v>
      </c>
      <c r="J68" s="5" t="s">
        <v>18</v>
      </c>
      <c r="K68" s="7" t="s">
        <v>41</v>
      </c>
      <c r="L68" s="7" t="s">
        <v>200</v>
      </c>
      <c r="M68" s="5"/>
      <c r="N68" s="5"/>
    </row>
    <row r="69" spans="1:14">
      <c r="A69" s="5">
        <v>33</v>
      </c>
      <c r="B69" s="5" t="s">
        <v>8</v>
      </c>
      <c r="C69" s="6">
        <f t="shared" si="5"/>
        <v>4</v>
      </c>
      <c r="D69" s="5" t="s">
        <v>7</v>
      </c>
      <c r="E69" s="6">
        <f t="shared" si="6"/>
        <v>6</v>
      </c>
      <c r="F69" s="5" t="s">
        <v>30</v>
      </c>
      <c r="G69" s="6" t="str">
        <f t="shared" si="2"/>
        <v>STr. MPK-2C46</v>
      </c>
      <c r="H69" s="6" t="str">
        <f t="shared" si="7"/>
        <v>4346</v>
      </c>
      <c r="I69" s="6" t="str">
        <f t="shared" si="8"/>
        <v>5746</v>
      </c>
      <c r="J69" s="5" t="s">
        <v>18</v>
      </c>
      <c r="K69" s="7" t="s">
        <v>41</v>
      </c>
      <c r="L69" s="7" t="s">
        <v>200</v>
      </c>
      <c r="M69" s="5"/>
      <c r="N69" s="5"/>
    </row>
    <row r="70" spans="1:14">
      <c r="A70" s="5">
        <v>33</v>
      </c>
      <c r="B70" s="5" t="s">
        <v>8</v>
      </c>
      <c r="C70" s="6">
        <f t="shared" si="5"/>
        <v>4</v>
      </c>
      <c r="D70" s="5" t="s">
        <v>23</v>
      </c>
      <c r="E70" s="6">
        <f t="shared" si="6"/>
        <v>7</v>
      </c>
      <c r="F70" s="5" t="s">
        <v>30</v>
      </c>
      <c r="G70" s="6" t="str">
        <f t="shared" si="2"/>
        <v>STr. MPK-2C47</v>
      </c>
      <c r="H70" s="6" t="str">
        <f t="shared" si="7"/>
        <v>4347</v>
      </c>
      <c r="I70" s="6" t="str">
        <f t="shared" si="8"/>
        <v>5747</v>
      </c>
      <c r="J70" s="5" t="s">
        <v>18</v>
      </c>
      <c r="K70" s="7" t="s">
        <v>41</v>
      </c>
      <c r="L70" s="7" t="s">
        <v>200</v>
      </c>
      <c r="M70" s="5"/>
      <c r="N70" s="5"/>
    </row>
    <row r="71" spans="1:14">
      <c r="A71" s="5">
        <v>34</v>
      </c>
      <c r="B71" s="5" t="s">
        <v>22</v>
      </c>
      <c r="C71" s="6">
        <f t="shared" si="5"/>
        <v>3</v>
      </c>
      <c r="D71" s="5" t="s">
        <v>9</v>
      </c>
      <c r="E71" s="6">
        <f t="shared" si="6"/>
        <v>3</v>
      </c>
      <c r="F71" s="5" t="s">
        <v>30</v>
      </c>
      <c r="G71" s="6" t="str">
        <f t="shared" si="2"/>
        <v>STr. MPK-2C33</v>
      </c>
      <c r="H71" s="6" t="str">
        <f t="shared" si="7"/>
        <v>3833</v>
      </c>
      <c r="I71" s="6" t="str">
        <f t="shared" si="8"/>
        <v/>
      </c>
      <c r="J71" s="5" t="s">
        <v>20</v>
      </c>
      <c r="K71" s="7" t="s">
        <v>21</v>
      </c>
      <c r="L71" s="7" t="s">
        <v>215</v>
      </c>
      <c r="M71" s="5"/>
      <c r="N71" s="5"/>
    </row>
    <row r="72" spans="1:14">
      <c r="A72" s="5">
        <v>34</v>
      </c>
      <c r="B72" s="5" t="s">
        <v>22</v>
      </c>
      <c r="C72" s="6">
        <f t="shared" si="5"/>
        <v>3</v>
      </c>
      <c r="D72" s="5" t="s">
        <v>2</v>
      </c>
      <c r="E72" s="6">
        <f t="shared" si="6"/>
        <v>4</v>
      </c>
      <c r="F72" s="5" t="s">
        <v>30</v>
      </c>
      <c r="G72" s="6" t="str">
        <f t="shared" si="2"/>
        <v>STr. MPK-2C34</v>
      </c>
      <c r="H72" s="6" t="str">
        <f t="shared" si="7"/>
        <v>3834</v>
      </c>
      <c r="I72" s="6" t="str">
        <f t="shared" si="8"/>
        <v/>
      </c>
      <c r="J72" s="5" t="s">
        <v>20</v>
      </c>
      <c r="K72" s="7" t="s">
        <v>21</v>
      </c>
      <c r="L72" s="7" t="s">
        <v>215</v>
      </c>
      <c r="M72" s="5"/>
      <c r="N72" s="5"/>
    </row>
    <row r="73" spans="1:14">
      <c r="A73" s="5">
        <v>35</v>
      </c>
      <c r="B73" s="5" t="s">
        <v>12</v>
      </c>
      <c r="C73" s="6">
        <f t="shared" si="5"/>
        <v>2</v>
      </c>
      <c r="D73" s="5" t="s">
        <v>14</v>
      </c>
      <c r="E73" s="6">
        <f t="shared" si="6"/>
        <v>2</v>
      </c>
      <c r="F73" s="5" t="s">
        <v>30</v>
      </c>
      <c r="G73" s="6" t="str">
        <f t="shared" si="2"/>
        <v>STr. MPK-2C22</v>
      </c>
      <c r="H73" s="6" t="str">
        <f t="shared" si="7"/>
        <v>3822</v>
      </c>
      <c r="I73" s="6" t="str">
        <f t="shared" si="8"/>
        <v/>
      </c>
      <c r="J73" s="5" t="s">
        <v>20</v>
      </c>
      <c r="K73" s="7" t="s">
        <v>21</v>
      </c>
      <c r="L73" s="7" t="s">
        <v>215</v>
      </c>
      <c r="M73" s="5"/>
      <c r="N73" s="5"/>
    </row>
    <row r="74" spans="1:14">
      <c r="A74" s="5">
        <v>35</v>
      </c>
      <c r="B74" s="5" t="s">
        <v>12</v>
      </c>
      <c r="C74" s="6">
        <f t="shared" si="5"/>
        <v>2</v>
      </c>
      <c r="D74" s="5" t="s">
        <v>9</v>
      </c>
      <c r="E74" s="6">
        <f t="shared" si="6"/>
        <v>3</v>
      </c>
      <c r="F74" s="5" t="s">
        <v>30</v>
      </c>
      <c r="G74" s="6" t="str">
        <f t="shared" si="2"/>
        <v>STr. MPK-2C23</v>
      </c>
      <c r="H74" s="6" t="str">
        <f t="shared" si="7"/>
        <v>3823</v>
      </c>
      <c r="I74" s="6" t="str">
        <f t="shared" si="8"/>
        <v/>
      </c>
      <c r="J74" s="5" t="s">
        <v>20</v>
      </c>
      <c r="K74" s="7" t="s">
        <v>21</v>
      </c>
      <c r="L74" s="7" t="s">
        <v>215</v>
      </c>
      <c r="M74" s="5"/>
      <c r="N74" s="5"/>
    </row>
    <row r="75" spans="1:14">
      <c r="A75" s="5">
        <v>36</v>
      </c>
      <c r="B75" s="5" t="s">
        <v>13</v>
      </c>
      <c r="C75" s="6">
        <f t="shared" si="5"/>
        <v>1</v>
      </c>
      <c r="D75" s="5" t="s">
        <v>6</v>
      </c>
      <c r="E75" s="6">
        <f t="shared" si="6"/>
        <v>5</v>
      </c>
      <c r="F75" s="5" t="s">
        <v>30</v>
      </c>
      <c r="G75" s="6" t="str">
        <f t="shared" si="2"/>
        <v>STr. MPK-2C15</v>
      </c>
      <c r="H75" s="6" t="str">
        <f t="shared" si="7"/>
        <v>0615</v>
      </c>
      <c r="I75" s="6" t="str">
        <f t="shared" si="8"/>
        <v/>
      </c>
      <c r="J75" s="5" t="s">
        <v>24</v>
      </c>
      <c r="K75" s="7" t="s">
        <v>31</v>
      </c>
      <c r="L75" s="7" t="s">
        <v>215</v>
      </c>
      <c r="M75" s="5"/>
      <c r="N75" s="5"/>
    </row>
    <row r="76" spans="1:14">
      <c r="A76" s="5">
        <v>36</v>
      </c>
      <c r="B76" s="5" t="s">
        <v>13</v>
      </c>
      <c r="C76" s="6">
        <f t="shared" si="5"/>
        <v>1</v>
      </c>
      <c r="D76" s="5" t="s">
        <v>7</v>
      </c>
      <c r="E76" s="6">
        <f t="shared" si="6"/>
        <v>6</v>
      </c>
      <c r="F76" s="5" t="s">
        <v>30</v>
      </c>
      <c r="G76" s="6" t="str">
        <f t="shared" si="2"/>
        <v>STr. MPK-2C16</v>
      </c>
      <c r="H76" s="6" t="str">
        <f t="shared" si="7"/>
        <v>0616</v>
      </c>
      <c r="I76" s="6" t="str">
        <f t="shared" si="8"/>
        <v/>
      </c>
      <c r="J76" s="5" t="s">
        <v>24</v>
      </c>
      <c r="K76" s="7" t="s">
        <v>31</v>
      </c>
      <c r="L76" s="7" t="s">
        <v>215</v>
      </c>
      <c r="M76" s="5"/>
      <c r="N76" s="5"/>
    </row>
    <row r="77" spans="1:14">
      <c r="A77" s="5">
        <v>37</v>
      </c>
      <c r="B77" s="5" t="s">
        <v>12</v>
      </c>
      <c r="C77" s="6">
        <f t="shared" si="5"/>
        <v>2</v>
      </c>
      <c r="D77" s="5" t="s">
        <v>6</v>
      </c>
      <c r="E77" s="6">
        <f t="shared" si="6"/>
        <v>5</v>
      </c>
      <c r="F77" s="5" t="s">
        <v>30</v>
      </c>
      <c r="G77" s="6" t="str">
        <f t="shared" si="2"/>
        <v>STr. MPK-2C25</v>
      </c>
      <c r="H77" s="6" t="str">
        <f t="shared" si="7"/>
        <v>0625</v>
      </c>
      <c r="I77" s="6" t="str">
        <f t="shared" si="8"/>
        <v/>
      </c>
      <c r="J77" s="5" t="s">
        <v>24</v>
      </c>
      <c r="K77" s="7" t="s">
        <v>31</v>
      </c>
      <c r="L77" s="7" t="s">
        <v>215</v>
      </c>
      <c r="M77" s="5"/>
      <c r="N77" s="5"/>
    </row>
    <row r="78" spans="1:14">
      <c r="A78" s="5">
        <v>37</v>
      </c>
      <c r="B78" s="5" t="s">
        <v>12</v>
      </c>
      <c r="C78" s="6">
        <f t="shared" si="5"/>
        <v>2</v>
      </c>
      <c r="D78" s="5" t="s">
        <v>7</v>
      </c>
      <c r="E78" s="6">
        <f t="shared" si="6"/>
        <v>6</v>
      </c>
      <c r="F78" s="5" t="s">
        <v>30</v>
      </c>
      <c r="G78" s="6" t="str">
        <f t="shared" si="2"/>
        <v>STr. MPK-2C26</v>
      </c>
      <c r="H78" s="6" t="str">
        <f t="shared" si="7"/>
        <v>0626</v>
      </c>
      <c r="I78" s="6" t="str">
        <f t="shared" si="8"/>
        <v/>
      </c>
      <c r="J78" s="5" t="s">
        <v>24</v>
      </c>
      <c r="K78" s="7" t="s">
        <v>31</v>
      </c>
      <c r="L78" s="7" t="s">
        <v>215</v>
      </c>
      <c r="M78" s="5"/>
      <c r="N78" s="5"/>
    </row>
    <row r="79" spans="1:14">
      <c r="A79" s="5">
        <v>38</v>
      </c>
      <c r="B79" s="5" t="s">
        <v>12</v>
      </c>
      <c r="C79" s="6">
        <f t="shared" si="5"/>
        <v>2</v>
      </c>
      <c r="D79" s="5" t="s">
        <v>23</v>
      </c>
      <c r="E79" s="6">
        <f t="shared" si="6"/>
        <v>7</v>
      </c>
      <c r="F79" s="5" t="s">
        <v>30</v>
      </c>
      <c r="G79" s="6" t="str">
        <f t="shared" si="2"/>
        <v>STr. MPK-2C27</v>
      </c>
      <c r="H79" s="6" t="str">
        <f t="shared" si="7"/>
        <v>2427</v>
      </c>
      <c r="I79" s="6" t="str">
        <f t="shared" si="8"/>
        <v/>
      </c>
      <c r="J79" s="5" t="s">
        <v>27</v>
      </c>
      <c r="K79" s="7" t="s">
        <v>28</v>
      </c>
      <c r="L79" s="7" t="s">
        <v>215</v>
      </c>
      <c r="M79" s="5"/>
      <c r="N79" s="5"/>
    </row>
    <row r="80" spans="1:14">
      <c r="A80" s="5">
        <v>38</v>
      </c>
      <c r="B80" s="5" t="s">
        <v>12</v>
      </c>
      <c r="C80" s="6">
        <f t="shared" si="5"/>
        <v>2</v>
      </c>
      <c r="D80" s="5" t="s">
        <v>26</v>
      </c>
      <c r="E80" s="6">
        <f t="shared" si="6"/>
        <v>8</v>
      </c>
      <c r="F80" s="5" t="s">
        <v>30</v>
      </c>
      <c r="G80" s="6" t="str">
        <f t="shared" si="2"/>
        <v>STr. MPK-2C28</v>
      </c>
      <c r="H80" s="6" t="str">
        <f t="shared" si="7"/>
        <v>2428</v>
      </c>
      <c r="I80" s="6" t="str">
        <f t="shared" si="8"/>
        <v/>
      </c>
      <c r="J80" s="5" t="s">
        <v>27</v>
      </c>
      <c r="K80" s="7" t="s">
        <v>28</v>
      </c>
      <c r="L80" s="7" t="s">
        <v>215</v>
      </c>
      <c r="M80" s="5"/>
      <c r="N80" s="5"/>
    </row>
    <row r="81" spans="1:14">
      <c r="A81" s="5">
        <v>39</v>
      </c>
      <c r="B81" s="5" t="s">
        <v>8</v>
      </c>
      <c r="C81" s="6">
        <f t="shared" si="5"/>
        <v>4</v>
      </c>
      <c r="D81" s="5" t="s">
        <v>2</v>
      </c>
      <c r="E81" s="6">
        <f t="shared" si="6"/>
        <v>4</v>
      </c>
      <c r="F81" s="5" t="s">
        <v>30</v>
      </c>
      <c r="G81" s="6" t="str">
        <f t="shared" si="2"/>
        <v>STr. MPK-2C44</v>
      </c>
      <c r="H81" s="6" t="str">
        <f t="shared" si="7"/>
        <v>2444</v>
      </c>
      <c r="I81" s="6" t="str">
        <f t="shared" si="8"/>
        <v/>
      </c>
      <c r="J81" s="5" t="s">
        <v>27</v>
      </c>
      <c r="K81" s="7" t="s">
        <v>28</v>
      </c>
      <c r="L81" s="7" t="s">
        <v>215</v>
      </c>
      <c r="M81" s="5"/>
      <c r="N81" s="5"/>
    </row>
    <row r="82" spans="1:14">
      <c r="A82" s="5">
        <v>39</v>
      </c>
      <c r="B82" s="5" t="s">
        <v>8</v>
      </c>
      <c r="C82" s="6">
        <f t="shared" si="5"/>
        <v>4</v>
      </c>
      <c r="D82" s="5" t="s">
        <v>6</v>
      </c>
      <c r="E82" s="6">
        <f t="shared" si="6"/>
        <v>5</v>
      </c>
      <c r="F82" s="5" t="s">
        <v>30</v>
      </c>
      <c r="G82" s="6" t="str">
        <f t="shared" si="2"/>
        <v>STr. MPK-2C45</v>
      </c>
      <c r="H82" s="6" t="str">
        <f t="shared" si="7"/>
        <v>2445</v>
      </c>
      <c r="I82" s="6" t="str">
        <f t="shared" si="8"/>
        <v/>
      </c>
      <c r="J82" s="5" t="s">
        <v>27</v>
      </c>
      <c r="K82" s="7" t="s">
        <v>28</v>
      </c>
      <c r="L82" s="7" t="s">
        <v>215</v>
      </c>
      <c r="M82" s="5"/>
      <c r="N82" s="5"/>
    </row>
    <row r="83" spans="1:14">
      <c r="A83" s="5">
        <v>40</v>
      </c>
      <c r="B83" s="5" t="s">
        <v>13</v>
      </c>
      <c r="C83" s="6">
        <f t="shared" si="5"/>
        <v>1</v>
      </c>
      <c r="D83" s="5" t="s">
        <v>14</v>
      </c>
      <c r="E83" s="6">
        <f t="shared" si="6"/>
        <v>2</v>
      </c>
      <c r="F83" s="5" t="s">
        <v>32</v>
      </c>
      <c r="G83" s="6" t="str">
        <f t="shared" si="2"/>
        <v>STr. MPK-2D12</v>
      </c>
      <c r="H83" s="6" t="str">
        <f t="shared" si="7"/>
        <v>2812</v>
      </c>
      <c r="I83" s="6" t="str">
        <f t="shared" si="8"/>
        <v/>
      </c>
      <c r="J83" s="5" t="s">
        <v>4</v>
      </c>
      <c r="K83" s="7" t="s">
        <v>5</v>
      </c>
      <c r="L83" s="7" t="s">
        <v>215</v>
      </c>
      <c r="M83" s="5"/>
      <c r="N83" s="5"/>
    </row>
    <row r="84" spans="1:14">
      <c r="A84" s="5">
        <v>40</v>
      </c>
      <c r="B84" s="5" t="s">
        <v>13</v>
      </c>
      <c r="C84" s="6">
        <f t="shared" si="5"/>
        <v>1</v>
      </c>
      <c r="D84" s="5" t="s">
        <v>9</v>
      </c>
      <c r="E84" s="6">
        <f t="shared" si="6"/>
        <v>3</v>
      </c>
      <c r="F84" s="5" t="s">
        <v>32</v>
      </c>
      <c r="G84" s="6" t="str">
        <f t="shared" si="2"/>
        <v>STr. MPK-2D13</v>
      </c>
      <c r="H84" s="6" t="str">
        <f t="shared" si="7"/>
        <v>2813</v>
      </c>
      <c r="I84" s="6" t="str">
        <f t="shared" si="8"/>
        <v/>
      </c>
      <c r="J84" s="5" t="s">
        <v>4</v>
      </c>
      <c r="K84" s="7" t="s">
        <v>5</v>
      </c>
      <c r="L84" s="7" t="s">
        <v>215</v>
      </c>
      <c r="M84" s="5"/>
      <c r="N84" s="5"/>
    </row>
    <row r="85" spans="1:14">
      <c r="A85" s="5">
        <v>40</v>
      </c>
      <c r="B85" s="5" t="s">
        <v>13</v>
      </c>
      <c r="C85" s="6">
        <f t="shared" si="5"/>
        <v>1</v>
      </c>
      <c r="D85" s="5" t="s">
        <v>2</v>
      </c>
      <c r="E85" s="6">
        <f t="shared" si="6"/>
        <v>4</v>
      </c>
      <c r="F85" s="5" t="s">
        <v>32</v>
      </c>
      <c r="G85" s="6" t="str">
        <f t="shared" si="2"/>
        <v>STr. MPK-2D14</v>
      </c>
      <c r="H85" s="6" t="str">
        <f t="shared" si="7"/>
        <v>2814</v>
      </c>
      <c r="I85" s="6" t="str">
        <f t="shared" si="8"/>
        <v/>
      </c>
      <c r="J85" s="5" t="s">
        <v>4</v>
      </c>
      <c r="K85" s="7" t="s">
        <v>5</v>
      </c>
      <c r="L85" s="7" t="s">
        <v>215</v>
      </c>
      <c r="M85" s="5"/>
      <c r="N85" s="5"/>
    </row>
    <row r="86" spans="1:14">
      <c r="A86" s="5">
        <v>41</v>
      </c>
      <c r="B86" s="5" t="s">
        <v>8</v>
      </c>
      <c r="C86" s="6">
        <f t="shared" si="5"/>
        <v>4</v>
      </c>
      <c r="D86" s="5" t="s">
        <v>6</v>
      </c>
      <c r="E86" s="6">
        <f t="shared" si="6"/>
        <v>5</v>
      </c>
      <c r="F86" s="5" t="s">
        <v>32</v>
      </c>
      <c r="G86" s="6" t="str">
        <f t="shared" si="2"/>
        <v>STr. MPK-2D45</v>
      </c>
      <c r="H86" s="6" t="str">
        <f t="shared" si="7"/>
        <v>4045</v>
      </c>
      <c r="I86" s="6" t="str">
        <f t="shared" si="8"/>
        <v/>
      </c>
      <c r="J86" s="5" t="s">
        <v>10</v>
      </c>
      <c r="K86" s="7" t="s">
        <v>11</v>
      </c>
      <c r="L86" s="7" t="s">
        <v>215</v>
      </c>
      <c r="M86" s="5"/>
      <c r="N86" s="5"/>
    </row>
    <row r="87" spans="1:14">
      <c r="A87" s="5">
        <v>41</v>
      </c>
      <c r="B87" s="5" t="s">
        <v>8</v>
      </c>
      <c r="C87" s="6">
        <f t="shared" si="5"/>
        <v>4</v>
      </c>
      <c r="D87" s="5" t="s">
        <v>7</v>
      </c>
      <c r="E87" s="6">
        <f t="shared" si="6"/>
        <v>6</v>
      </c>
      <c r="F87" s="5" t="s">
        <v>32</v>
      </c>
      <c r="G87" s="6" t="str">
        <f t="shared" si="2"/>
        <v>STr. MPK-2D46</v>
      </c>
      <c r="H87" s="6" t="str">
        <f t="shared" si="7"/>
        <v>4046</v>
      </c>
      <c r="I87" s="6" t="str">
        <f t="shared" si="8"/>
        <v/>
      </c>
      <c r="J87" s="5" t="s">
        <v>10</v>
      </c>
      <c r="K87" s="7" t="s">
        <v>11</v>
      </c>
      <c r="L87" s="7" t="s">
        <v>215</v>
      </c>
      <c r="M87" s="5"/>
      <c r="N87" s="5"/>
    </row>
    <row r="88" spans="1:14">
      <c r="A88" s="5">
        <v>42</v>
      </c>
      <c r="B88" s="5" t="s">
        <v>22</v>
      </c>
      <c r="C88" s="6">
        <f t="shared" si="5"/>
        <v>3</v>
      </c>
      <c r="D88" s="5" t="s">
        <v>2</v>
      </c>
      <c r="E88" s="6">
        <f t="shared" si="6"/>
        <v>4</v>
      </c>
      <c r="F88" s="5" t="s">
        <v>32</v>
      </c>
      <c r="G88" s="6" t="str">
        <f t="shared" si="2"/>
        <v>STr. MPK-2D34</v>
      </c>
      <c r="H88" s="6" t="str">
        <f t="shared" si="7"/>
        <v>4034</v>
      </c>
      <c r="I88" s="6" t="str">
        <f t="shared" si="8"/>
        <v/>
      </c>
      <c r="J88" s="5" t="s">
        <v>10</v>
      </c>
      <c r="K88" s="7" t="s">
        <v>11</v>
      </c>
      <c r="L88" s="7" t="s">
        <v>215</v>
      </c>
      <c r="M88" s="5"/>
      <c r="N88" s="5"/>
    </row>
    <row r="89" spans="1:14">
      <c r="A89" s="5">
        <v>42</v>
      </c>
      <c r="B89" s="5" t="s">
        <v>22</v>
      </c>
      <c r="C89" s="6">
        <f t="shared" si="5"/>
        <v>3</v>
      </c>
      <c r="D89" s="5" t="s">
        <v>6</v>
      </c>
      <c r="E89" s="6">
        <f t="shared" si="6"/>
        <v>5</v>
      </c>
      <c r="F89" s="5" t="s">
        <v>32</v>
      </c>
      <c r="G89" s="6" t="str">
        <f t="shared" si="2"/>
        <v>STr. MPK-2D35</v>
      </c>
      <c r="H89" s="6" t="str">
        <f t="shared" si="7"/>
        <v>4035</v>
      </c>
      <c r="I89" s="6" t="str">
        <f t="shared" si="8"/>
        <v/>
      </c>
      <c r="J89" s="5" t="s">
        <v>10</v>
      </c>
      <c r="K89" s="7" t="s">
        <v>11</v>
      </c>
      <c r="L89" s="7" t="s">
        <v>215</v>
      </c>
      <c r="M89" s="5"/>
      <c r="N89" s="5"/>
    </row>
    <row r="90" spans="1:14">
      <c r="A90" s="5">
        <v>43</v>
      </c>
      <c r="B90" s="5" t="s">
        <v>8</v>
      </c>
      <c r="C90" s="6">
        <f t="shared" si="5"/>
        <v>4</v>
      </c>
      <c r="D90" s="5" t="s">
        <v>9</v>
      </c>
      <c r="E90" s="6">
        <f t="shared" si="6"/>
        <v>3</v>
      </c>
      <c r="F90" s="5" t="s">
        <v>32</v>
      </c>
      <c r="G90" s="6" t="str">
        <f t="shared" si="2"/>
        <v>STr. MPK-2D43</v>
      </c>
      <c r="H90" s="6" t="str">
        <f t="shared" si="7"/>
        <v>1243</v>
      </c>
      <c r="I90" s="6" t="str">
        <f t="shared" si="8"/>
        <v/>
      </c>
      <c r="J90" s="5" t="s">
        <v>15</v>
      </c>
      <c r="K90" s="7" t="s">
        <v>16</v>
      </c>
      <c r="L90" s="7" t="s">
        <v>215</v>
      </c>
      <c r="M90" s="5"/>
      <c r="N90" s="5"/>
    </row>
    <row r="91" spans="1:14">
      <c r="A91" s="5">
        <v>43</v>
      </c>
      <c r="B91" s="5" t="s">
        <v>8</v>
      </c>
      <c r="C91" s="6">
        <f t="shared" si="5"/>
        <v>4</v>
      </c>
      <c r="D91" s="5" t="s">
        <v>2</v>
      </c>
      <c r="E91" s="6">
        <f t="shared" si="6"/>
        <v>4</v>
      </c>
      <c r="F91" s="5" t="s">
        <v>32</v>
      </c>
      <c r="G91" s="6" t="str">
        <f t="shared" si="2"/>
        <v>STr. MPK-2D44</v>
      </c>
      <c r="H91" s="6" t="str">
        <f t="shared" si="7"/>
        <v>1244</v>
      </c>
      <c r="I91" s="6" t="str">
        <f t="shared" si="8"/>
        <v/>
      </c>
      <c r="J91" s="5" t="s">
        <v>15</v>
      </c>
      <c r="K91" s="7" t="s">
        <v>16</v>
      </c>
      <c r="L91" s="7" t="s">
        <v>215</v>
      </c>
      <c r="M91" s="5"/>
      <c r="N91" s="5"/>
    </row>
    <row r="92" spans="1:14">
      <c r="A92" s="5">
        <v>44</v>
      </c>
      <c r="B92" s="5" t="s">
        <v>13</v>
      </c>
      <c r="C92" s="6">
        <f t="shared" si="5"/>
        <v>1</v>
      </c>
      <c r="D92" s="5" t="s">
        <v>6</v>
      </c>
      <c r="E92" s="6">
        <f t="shared" si="6"/>
        <v>5</v>
      </c>
      <c r="F92" s="5" t="s">
        <v>32</v>
      </c>
      <c r="G92" s="6" t="str">
        <f t="shared" si="2"/>
        <v>STr. MPK-2D15</v>
      </c>
      <c r="H92" s="6" t="str">
        <f t="shared" si="7"/>
        <v>1215</v>
      </c>
      <c r="I92" s="6" t="str">
        <f t="shared" si="8"/>
        <v/>
      </c>
      <c r="J92" s="5" t="s">
        <v>15</v>
      </c>
      <c r="K92" s="7" t="s">
        <v>16</v>
      </c>
      <c r="L92" s="7" t="s">
        <v>215</v>
      </c>
      <c r="M92" s="5"/>
      <c r="N92" s="5"/>
    </row>
    <row r="93" spans="1:14">
      <c r="A93" s="5">
        <v>44</v>
      </c>
      <c r="B93" s="5" t="s">
        <v>13</v>
      </c>
      <c r="C93" s="6">
        <f t="shared" si="5"/>
        <v>1</v>
      </c>
      <c r="D93" s="5" t="s">
        <v>7</v>
      </c>
      <c r="E93" s="6">
        <f t="shared" si="6"/>
        <v>6</v>
      </c>
      <c r="F93" s="5" t="s">
        <v>32</v>
      </c>
      <c r="G93" s="6" t="str">
        <f t="shared" si="2"/>
        <v>STr. MPK-2D16</v>
      </c>
      <c r="H93" s="6" t="str">
        <f t="shared" si="7"/>
        <v>1216</v>
      </c>
      <c r="I93" s="6" t="str">
        <f t="shared" si="8"/>
        <v/>
      </c>
      <c r="J93" s="5" t="s">
        <v>15</v>
      </c>
      <c r="K93" s="7" t="s">
        <v>16</v>
      </c>
      <c r="L93" s="7" t="s">
        <v>215</v>
      </c>
      <c r="M93" s="5"/>
      <c r="N93" s="5"/>
    </row>
    <row r="94" spans="1:14">
      <c r="A94" s="5">
        <v>45</v>
      </c>
      <c r="B94" s="5" t="s">
        <v>22</v>
      </c>
      <c r="C94" s="6">
        <f t="shared" si="5"/>
        <v>3</v>
      </c>
      <c r="D94" s="5" t="s">
        <v>14</v>
      </c>
      <c r="E94" s="6">
        <f t="shared" si="6"/>
        <v>2</v>
      </c>
      <c r="F94" s="5" t="s">
        <v>32</v>
      </c>
      <c r="G94" s="6" t="str">
        <f t="shared" si="2"/>
        <v>STr. MPK-2D32</v>
      </c>
      <c r="H94" s="6" t="str">
        <f t="shared" si="7"/>
        <v>5132</v>
      </c>
      <c r="I94" s="6" t="str">
        <f t="shared" si="8"/>
        <v/>
      </c>
      <c r="J94" s="5" t="s">
        <v>18</v>
      </c>
      <c r="K94" s="7" t="s">
        <v>33</v>
      </c>
      <c r="L94" s="7" t="s">
        <v>215</v>
      </c>
      <c r="M94" s="5"/>
      <c r="N94" s="5"/>
    </row>
    <row r="95" spans="1:14">
      <c r="A95" s="5">
        <v>45</v>
      </c>
      <c r="B95" s="5" t="s">
        <v>22</v>
      </c>
      <c r="C95" s="6">
        <f t="shared" si="5"/>
        <v>3</v>
      </c>
      <c r="D95" s="5" t="s">
        <v>9</v>
      </c>
      <c r="E95" s="6">
        <f t="shared" si="6"/>
        <v>3</v>
      </c>
      <c r="F95" s="5" t="s">
        <v>32</v>
      </c>
      <c r="G95" s="6" t="str">
        <f t="shared" si="2"/>
        <v>STr. MPK-2D33</v>
      </c>
      <c r="H95" s="6" t="str">
        <f t="shared" si="7"/>
        <v>5133</v>
      </c>
      <c r="I95" s="6" t="str">
        <f t="shared" si="8"/>
        <v/>
      </c>
      <c r="J95" s="5" t="s">
        <v>18</v>
      </c>
      <c r="K95" s="7" t="s">
        <v>33</v>
      </c>
      <c r="L95" s="7" t="s">
        <v>215</v>
      </c>
      <c r="M95" s="5"/>
      <c r="N95" s="5"/>
    </row>
    <row r="96" spans="1:14">
      <c r="A96" s="5">
        <v>46</v>
      </c>
      <c r="B96" s="5" t="s">
        <v>1</v>
      </c>
      <c r="C96" s="6">
        <f t="shared" si="5"/>
        <v>5</v>
      </c>
      <c r="D96" s="5" t="s">
        <v>17</v>
      </c>
      <c r="E96" s="6">
        <f t="shared" si="6"/>
        <v>1</v>
      </c>
      <c r="F96" s="5" t="s">
        <v>32</v>
      </c>
      <c r="G96" s="6" t="str">
        <f t="shared" si="2"/>
        <v>STr. MPK-2D51</v>
      </c>
      <c r="H96" s="6" t="str">
        <f t="shared" si="7"/>
        <v>5151</v>
      </c>
      <c r="I96" s="6" t="str">
        <f t="shared" si="8"/>
        <v/>
      </c>
      <c r="J96" s="5" t="s">
        <v>18</v>
      </c>
      <c r="K96" s="7" t="s">
        <v>33</v>
      </c>
      <c r="L96" s="7" t="s">
        <v>215</v>
      </c>
      <c r="M96" s="5"/>
      <c r="N96" s="5"/>
    </row>
    <row r="97" spans="1:14">
      <c r="A97" s="5">
        <v>46</v>
      </c>
      <c r="B97" s="5" t="s">
        <v>1</v>
      </c>
      <c r="C97" s="6">
        <f t="shared" si="5"/>
        <v>5</v>
      </c>
      <c r="D97" s="5" t="s">
        <v>14</v>
      </c>
      <c r="E97" s="6">
        <f t="shared" si="6"/>
        <v>2</v>
      </c>
      <c r="F97" s="5" t="s">
        <v>32</v>
      </c>
      <c r="G97" s="6" t="str">
        <f t="shared" si="2"/>
        <v>STr. MPK-2D52</v>
      </c>
      <c r="H97" s="6" t="str">
        <f t="shared" si="7"/>
        <v>5152</v>
      </c>
      <c r="I97" s="6" t="str">
        <f t="shared" si="8"/>
        <v/>
      </c>
      <c r="J97" s="5" t="s">
        <v>18</v>
      </c>
      <c r="K97" s="7" t="s">
        <v>33</v>
      </c>
      <c r="L97" s="7" t="s">
        <v>215</v>
      </c>
      <c r="M97" s="5"/>
      <c r="N97" s="5"/>
    </row>
    <row r="98" spans="1:14">
      <c r="A98" s="5">
        <v>47</v>
      </c>
      <c r="B98" s="5" t="s">
        <v>12</v>
      </c>
      <c r="C98" s="6">
        <f t="shared" si="5"/>
        <v>2</v>
      </c>
      <c r="D98" s="5" t="s">
        <v>2</v>
      </c>
      <c r="E98" s="6">
        <f t="shared" si="6"/>
        <v>4</v>
      </c>
      <c r="F98" s="5" t="s">
        <v>32</v>
      </c>
      <c r="G98" s="6" t="str">
        <f t="shared" si="2"/>
        <v>STr. MPK-2D24</v>
      </c>
      <c r="H98" s="6" t="str">
        <f t="shared" si="7"/>
        <v>3824</v>
      </c>
      <c r="I98" s="6" t="str">
        <f t="shared" si="8"/>
        <v/>
      </c>
      <c r="J98" s="5" t="s">
        <v>20</v>
      </c>
      <c r="K98" s="7" t="s">
        <v>21</v>
      </c>
      <c r="L98" s="7" t="s">
        <v>215</v>
      </c>
      <c r="M98" s="5"/>
      <c r="N98" s="5"/>
    </row>
    <row r="99" spans="1:14">
      <c r="A99" s="5">
        <v>47</v>
      </c>
      <c r="B99" s="5" t="s">
        <v>12</v>
      </c>
      <c r="C99" s="6">
        <f t="shared" si="5"/>
        <v>2</v>
      </c>
      <c r="D99" s="5" t="s">
        <v>6</v>
      </c>
      <c r="E99" s="6">
        <f t="shared" si="6"/>
        <v>5</v>
      </c>
      <c r="F99" s="5" t="s">
        <v>32</v>
      </c>
      <c r="G99" s="6" t="str">
        <f t="shared" si="2"/>
        <v>STr. MPK-2D25</v>
      </c>
      <c r="H99" s="6" t="str">
        <f t="shared" si="7"/>
        <v>3825</v>
      </c>
      <c r="I99" s="6" t="str">
        <f t="shared" si="8"/>
        <v/>
      </c>
      <c r="J99" s="5" t="s">
        <v>20</v>
      </c>
      <c r="K99" s="7" t="s">
        <v>21</v>
      </c>
      <c r="L99" s="7" t="s">
        <v>215</v>
      </c>
      <c r="M99" s="5"/>
      <c r="N99" s="5"/>
    </row>
    <row r="100" spans="1:14">
      <c r="A100" s="5">
        <v>48</v>
      </c>
      <c r="B100" s="5" t="s">
        <v>8</v>
      </c>
      <c r="C100" s="6">
        <f t="shared" si="5"/>
        <v>4</v>
      </c>
      <c r="D100" s="5" t="s">
        <v>23</v>
      </c>
      <c r="E100" s="6">
        <f t="shared" si="6"/>
        <v>7</v>
      </c>
      <c r="F100" s="5" t="s">
        <v>32</v>
      </c>
      <c r="G100" s="6" t="str">
        <f t="shared" si="2"/>
        <v>STr. MPK-2D47</v>
      </c>
      <c r="H100" s="6" t="str">
        <f t="shared" si="7"/>
        <v>3847</v>
      </c>
      <c r="I100" s="6" t="str">
        <f t="shared" si="8"/>
        <v/>
      </c>
      <c r="J100" s="5" t="s">
        <v>20</v>
      </c>
      <c r="K100" s="7" t="s">
        <v>21</v>
      </c>
      <c r="L100" s="7" t="s">
        <v>215</v>
      </c>
      <c r="M100" s="5"/>
      <c r="N100" s="5"/>
    </row>
    <row r="101" spans="1:14">
      <c r="A101" s="5">
        <v>48</v>
      </c>
      <c r="B101" s="5" t="s">
        <v>8</v>
      </c>
      <c r="C101" s="6">
        <f t="shared" si="5"/>
        <v>4</v>
      </c>
      <c r="D101" s="5" t="s">
        <v>26</v>
      </c>
      <c r="E101" s="6">
        <f t="shared" si="6"/>
        <v>8</v>
      </c>
      <c r="F101" s="5" t="s">
        <v>32</v>
      </c>
      <c r="G101" s="6" t="str">
        <f t="shared" si="2"/>
        <v>STr. MPK-2D48</v>
      </c>
      <c r="H101" s="6" t="str">
        <f t="shared" si="7"/>
        <v>3848</v>
      </c>
      <c r="I101" s="6" t="str">
        <f t="shared" si="8"/>
        <v/>
      </c>
      <c r="J101" s="5" t="s">
        <v>20</v>
      </c>
      <c r="K101" s="7" t="s">
        <v>21</v>
      </c>
      <c r="L101" s="7" t="s">
        <v>215</v>
      </c>
      <c r="M101" s="5"/>
      <c r="N101" s="5"/>
    </row>
    <row r="102" spans="1:14">
      <c r="A102" s="5">
        <v>49</v>
      </c>
      <c r="B102" s="5" t="s">
        <v>12</v>
      </c>
      <c r="C102" s="6">
        <f t="shared" si="5"/>
        <v>2</v>
      </c>
      <c r="D102" s="5" t="s">
        <v>23</v>
      </c>
      <c r="E102" s="6">
        <f t="shared" si="6"/>
        <v>7</v>
      </c>
      <c r="F102" s="5" t="s">
        <v>32</v>
      </c>
      <c r="G102" s="6" t="str">
        <f t="shared" si="2"/>
        <v>STr. MPK-2D27</v>
      </c>
      <c r="H102" s="6" t="str">
        <f t="shared" si="7"/>
        <v>0627</v>
      </c>
      <c r="I102" s="6" t="str">
        <f t="shared" si="8"/>
        <v/>
      </c>
      <c r="J102" s="5" t="s">
        <v>24</v>
      </c>
      <c r="K102" s="7" t="s">
        <v>31</v>
      </c>
      <c r="L102" s="7" t="s">
        <v>215</v>
      </c>
      <c r="M102" s="5"/>
      <c r="N102" s="5"/>
    </row>
    <row r="103" spans="1:14">
      <c r="A103" s="5">
        <v>49</v>
      </c>
      <c r="B103" s="5" t="s">
        <v>12</v>
      </c>
      <c r="C103" s="6">
        <f t="shared" si="5"/>
        <v>2</v>
      </c>
      <c r="D103" s="5" t="s">
        <v>26</v>
      </c>
      <c r="E103" s="6">
        <f t="shared" si="6"/>
        <v>8</v>
      </c>
      <c r="F103" s="5" t="s">
        <v>32</v>
      </c>
      <c r="G103" s="6" t="str">
        <f t="shared" si="2"/>
        <v>STr. MPK-2D28</v>
      </c>
      <c r="H103" s="6" t="str">
        <f t="shared" si="7"/>
        <v>0628</v>
      </c>
      <c r="I103" s="6" t="str">
        <f t="shared" si="8"/>
        <v/>
      </c>
      <c r="J103" s="5" t="s">
        <v>24</v>
      </c>
      <c r="K103" s="7" t="s">
        <v>31</v>
      </c>
      <c r="L103" s="7" t="s">
        <v>215</v>
      </c>
      <c r="M103" s="5"/>
      <c r="N103" s="5"/>
    </row>
    <row r="104" spans="1:14">
      <c r="A104" s="5">
        <v>50</v>
      </c>
      <c r="B104" s="5" t="s">
        <v>13</v>
      </c>
      <c r="C104" s="6">
        <f t="shared" si="5"/>
        <v>1</v>
      </c>
      <c r="D104" s="5" t="s">
        <v>23</v>
      </c>
      <c r="E104" s="6">
        <f t="shared" si="6"/>
        <v>7</v>
      </c>
      <c r="F104" s="5" t="s">
        <v>32</v>
      </c>
      <c r="G104" s="6" t="str">
        <f t="shared" si="2"/>
        <v>STr. MPK-2D17</v>
      </c>
      <c r="H104" s="6" t="str">
        <f t="shared" si="7"/>
        <v>0617</v>
      </c>
      <c r="I104" s="6" t="str">
        <f t="shared" si="8"/>
        <v/>
      </c>
      <c r="J104" s="5" t="s">
        <v>24</v>
      </c>
      <c r="K104" s="7" t="s">
        <v>31</v>
      </c>
      <c r="L104" s="7" t="s">
        <v>215</v>
      </c>
      <c r="M104" s="5"/>
      <c r="N104" s="5"/>
    </row>
    <row r="105" spans="1:14">
      <c r="A105" s="5">
        <v>50</v>
      </c>
      <c r="B105" s="5" t="s">
        <v>13</v>
      </c>
      <c r="C105" s="6">
        <f t="shared" si="5"/>
        <v>1</v>
      </c>
      <c r="D105" s="5" t="s">
        <v>26</v>
      </c>
      <c r="E105" s="6">
        <f t="shared" si="6"/>
        <v>8</v>
      </c>
      <c r="F105" s="5" t="s">
        <v>32</v>
      </c>
      <c r="G105" s="6" t="str">
        <f t="shared" si="2"/>
        <v>STr. MPK-2D18</v>
      </c>
      <c r="H105" s="6" t="str">
        <f t="shared" si="7"/>
        <v>0618</v>
      </c>
      <c r="I105" s="6" t="str">
        <f t="shared" si="8"/>
        <v/>
      </c>
      <c r="J105" s="5" t="s">
        <v>24</v>
      </c>
      <c r="K105" s="7" t="s">
        <v>31</v>
      </c>
      <c r="L105" s="7" t="s">
        <v>215</v>
      </c>
      <c r="M105" s="5"/>
      <c r="N105" s="5"/>
    </row>
    <row r="106" spans="1:14">
      <c r="A106" s="5">
        <v>51</v>
      </c>
      <c r="B106" s="5" t="s">
        <v>1</v>
      </c>
      <c r="C106" s="6">
        <f t="shared" si="5"/>
        <v>5</v>
      </c>
      <c r="D106" s="5" t="s">
        <v>2</v>
      </c>
      <c r="E106" s="6">
        <f t="shared" si="6"/>
        <v>4</v>
      </c>
      <c r="F106" s="5" t="s">
        <v>32</v>
      </c>
      <c r="G106" s="6" t="str">
        <f t="shared" si="2"/>
        <v>STr. MPK-2D54</v>
      </c>
      <c r="H106" s="6" t="str">
        <f t="shared" si="7"/>
        <v>3254</v>
      </c>
      <c r="I106" s="6" t="str">
        <f t="shared" si="8"/>
        <v/>
      </c>
      <c r="J106" s="5" t="s">
        <v>27</v>
      </c>
      <c r="K106" s="7" t="s">
        <v>34</v>
      </c>
      <c r="L106" s="7" t="s">
        <v>215</v>
      </c>
      <c r="M106" s="5"/>
      <c r="N106" s="5"/>
    </row>
    <row r="107" spans="1:14">
      <c r="A107" s="5">
        <v>51</v>
      </c>
      <c r="B107" s="5" t="s">
        <v>1</v>
      </c>
      <c r="C107" s="6">
        <f t="shared" si="5"/>
        <v>5</v>
      </c>
      <c r="D107" s="5" t="s">
        <v>6</v>
      </c>
      <c r="E107" s="6">
        <f t="shared" si="6"/>
        <v>5</v>
      </c>
      <c r="F107" s="5" t="s">
        <v>32</v>
      </c>
      <c r="G107" s="6" t="str">
        <f t="shared" si="2"/>
        <v>STr. MPK-2D55</v>
      </c>
      <c r="H107" s="6" t="str">
        <f t="shared" si="7"/>
        <v>3255</v>
      </c>
      <c r="I107" s="6" t="str">
        <f t="shared" si="8"/>
        <v/>
      </c>
      <c r="J107" s="5" t="s">
        <v>27</v>
      </c>
      <c r="K107" s="7" t="s">
        <v>34</v>
      </c>
      <c r="L107" s="7" t="s">
        <v>215</v>
      </c>
      <c r="M107" s="5"/>
      <c r="N107" s="5"/>
    </row>
    <row r="108" spans="1:14">
      <c r="A108" s="5">
        <v>52</v>
      </c>
      <c r="B108" s="5" t="s">
        <v>22</v>
      </c>
      <c r="C108" s="6">
        <f t="shared" si="5"/>
        <v>3</v>
      </c>
      <c r="D108" s="5" t="s">
        <v>23</v>
      </c>
      <c r="E108" s="6">
        <f t="shared" si="6"/>
        <v>7</v>
      </c>
      <c r="F108" s="5" t="s">
        <v>32</v>
      </c>
      <c r="G108" s="6" t="str">
        <f t="shared" si="2"/>
        <v>STr. MPK-2D37</v>
      </c>
      <c r="H108" s="6" t="str">
        <f t="shared" si="7"/>
        <v>3237</v>
      </c>
      <c r="I108" s="6" t="str">
        <f t="shared" si="8"/>
        <v/>
      </c>
      <c r="J108" s="5" t="s">
        <v>27</v>
      </c>
      <c r="K108" s="7" t="s">
        <v>34</v>
      </c>
      <c r="L108" s="7" t="s">
        <v>215</v>
      </c>
      <c r="M108" s="5"/>
      <c r="N108" s="5"/>
    </row>
    <row r="109" spans="1:14">
      <c r="A109" s="5">
        <v>52</v>
      </c>
      <c r="B109" s="5" t="s">
        <v>22</v>
      </c>
      <c r="C109" s="6">
        <f t="shared" si="5"/>
        <v>3</v>
      </c>
      <c r="D109" s="5" t="s">
        <v>26</v>
      </c>
      <c r="E109" s="6">
        <f t="shared" si="6"/>
        <v>8</v>
      </c>
      <c r="F109" s="5" t="s">
        <v>32</v>
      </c>
      <c r="G109" s="6" t="str">
        <f t="shared" si="2"/>
        <v>STr. MPK-2D38</v>
      </c>
      <c r="H109" s="6" t="str">
        <f t="shared" si="7"/>
        <v>3238</v>
      </c>
      <c r="I109" s="6" t="str">
        <f t="shared" si="8"/>
        <v/>
      </c>
      <c r="J109" s="5" t="s">
        <v>27</v>
      </c>
      <c r="K109" s="7" t="s">
        <v>34</v>
      </c>
      <c r="L109" s="7" t="s">
        <v>215</v>
      </c>
      <c r="M109" s="5"/>
      <c r="N109" s="5"/>
    </row>
    <row r="110" spans="1:14">
      <c r="A110" s="5">
        <v>53</v>
      </c>
      <c r="B110" s="5" t="s">
        <v>22</v>
      </c>
      <c r="C110" s="6">
        <f t="shared" si="5"/>
        <v>3</v>
      </c>
      <c r="D110" s="5" t="s">
        <v>17</v>
      </c>
      <c r="E110" s="6">
        <f t="shared" si="6"/>
        <v>1</v>
      </c>
      <c r="F110" s="5" t="s">
        <v>35</v>
      </c>
      <c r="G110" s="6" t="str">
        <f t="shared" si="2"/>
        <v>STr. MPK-4A31</v>
      </c>
      <c r="H110" s="6" t="str">
        <f t="shared" si="7"/>
        <v>3931</v>
      </c>
      <c r="I110" s="6" t="str">
        <f t="shared" si="8"/>
        <v/>
      </c>
      <c r="J110" s="5" t="s">
        <v>36</v>
      </c>
      <c r="K110" s="7" t="s">
        <v>37</v>
      </c>
      <c r="L110" s="7" t="s">
        <v>215</v>
      </c>
      <c r="M110" s="5"/>
      <c r="N110" s="5"/>
    </row>
    <row r="111" spans="1:14">
      <c r="A111" s="5">
        <v>53</v>
      </c>
      <c r="B111" s="5" t="s">
        <v>22</v>
      </c>
      <c r="C111" s="6">
        <f t="shared" si="5"/>
        <v>3</v>
      </c>
      <c r="D111" s="5" t="s">
        <v>14</v>
      </c>
      <c r="E111" s="6">
        <f t="shared" si="6"/>
        <v>2</v>
      </c>
      <c r="F111" s="5" t="s">
        <v>35</v>
      </c>
      <c r="G111" s="6" t="str">
        <f t="shared" si="2"/>
        <v>STr. MPK-4A32</v>
      </c>
      <c r="H111" s="6" t="str">
        <f t="shared" si="7"/>
        <v>3932</v>
      </c>
      <c r="I111" s="6" t="str">
        <f t="shared" si="8"/>
        <v/>
      </c>
      <c r="J111" s="5" t="s">
        <v>36</v>
      </c>
      <c r="K111" s="7" t="s">
        <v>37</v>
      </c>
      <c r="L111" s="7" t="s">
        <v>215</v>
      </c>
      <c r="M111" s="5"/>
      <c r="N111" s="5"/>
    </row>
    <row r="112" spans="1:14">
      <c r="A112" s="5">
        <v>54</v>
      </c>
      <c r="B112" s="5" t="s">
        <v>1</v>
      </c>
      <c r="C112" s="6">
        <f t="shared" si="5"/>
        <v>5</v>
      </c>
      <c r="D112" s="5" t="s">
        <v>17</v>
      </c>
      <c r="E112" s="6">
        <f t="shared" si="6"/>
        <v>1</v>
      </c>
      <c r="F112" s="5" t="s">
        <v>35</v>
      </c>
      <c r="G112" s="6" t="str">
        <f t="shared" si="2"/>
        <v>STr. MPK-4A51</v>
      </c>
      <c r="H112" s="6" t="str">
        <f t="shared" si="7"/>
        <v>3951</v>
      </c>
      <c r="I112" s="6" t="str">
        <f t="shared" si="8"/>
        <v/>
      </c>
      <c r="J112" s="5" t="s">
        <v>36</v>
      </c>
      <c r="K112" s="7" t="s">
        <v>37</v>
      </c>
      <c r="L112" s="7" t="s">
        <v>215</v>
      </c>
      <c r="M112" s="5"/>
      <c r="N112" s="5"/>
    </row>
    <row r="113" spans="1:14">
      <c r="A113" s="5">
        <v>54</v>
      </c>
      <c r="B113" s="5" t="s">
        <v>1</v>
      </c>
      <c r="C113" s="6">
        <f t="shared" si="5"/>
        <v>5</v>
      </c>
      <c r="D113" s="5" t="s">
        <v>14</v>
      </c>
      <c r="E113" s="6">
        <f t="shared" si="6"/>
        <v>2</v>
      </c>
      <c r="F113" s="5" t="s">
        <v>35</v>
      </c>
      <c r="G113" s="6" t="str">
        <f t="shared" si="2"/>
        <v>STr. MPK-4A52</v>
      </c>
      <c r="H113" s="6" t="str">
        <f t="shared" si="7"/>
        <v>3952</v>
      </c>
      <c r="I113" s="6" t="str">
        <f t="shared" si="8"/>
        <v/>
      </c>
      <c r="J113" s="5" t="s">
        <v>36</v>
      </c>
      <c r="K113" s="7" t="s">
        <v>37</v>
      </c>
      <c r="L113" s="7" t="s">
        <v>215</v>
      </c>
      <c r="M113" s="5"/>
      <c r="N113" s="5"/>
    </row>
    <row r="114" spans="1:14">
      <c r="A114" s="5">
        <v>55</v>
      </c>
      <c r="B114" s="5" t="s">
        <v>13</v>
      </c>
      <c r="C114" s="6">
        <f t="shared" si="5"/>
        <v>1</v>
      </c>
      <c r="D114" s="5" t="s">
        <v>9</v>
      </c>
      <c r="E114" s="6">
        <f t="shared" si="6"/>
        <v>3</v>
      </c>
      <c r="F114" s="5" t="s">
        <v>35</v>
      </c>
      <c r="G114" s="6" t="str">
        <f t="shared" si="2"/>
        <v>STr. MPK-4A13</v>
      </c>
      <c r="H114" s="6" t="str">
        <f t="shared" si="7"/>
        <v>5013</v>
      </c>
      <c r="I114" s="6" t="str">
        <f t="shared" si="8"/>
        <v>5413</v>
      </c>
      <c r="J114" s="5" t="s">
        <v>38</v>
      </c>
      <c r="K114" s="7" t="s">
        <v>176</v>
      </c>
      <c r="L114" s="7" t="s">
        <v>201</v>
      </c>
      <c r="M114" s="5"/>
      <c r="N114" s="5"/>
    </row>
    <row r="115" spans="1:14">
      <c r="A115" s="5">
        <v>55</v>
      </c>
      <c r="B115" s="5" t="s">
        <v>13</v>
      </c>
      <c r="C115" s="6">
        <f t="shared" si="5"/>
        <v>1</v>
      </c>
      <c r="D115" s="5" t="s">
        <v>2</v>
      </c>
      <c r="E115" s="6">
        <f t="shared" si="6"/>
        <v>4</v>
      </c>
      <c r="F115" s="5" t="s">
        <v>35</v>
      </c>
      <c r="G115" s="6" t="str">
        <f t="shared" si="2"/>
        <v>STr. MPK-4A14</v>
      </c>
      <c r="H115" s="6" t="str">
        <f t="shared" si="7"/>
        <v>5014</v>
      </c>
      <c r="I115" s="6" t="str">
        <f t="shared" si="8"/>
        <v>5414</v>
      </c>
      <c r="J115" s="5" t="s">
        <v>38</v>
      </c>
      <c r="K115" s="7" t="s">
        <v>176</v>
      </c>
      <c r="L115" s="7" t="s">
        <v>201</v>
      </c>
      <c r="M115" s="5"/>
      <c r="N115" s="5"/>
    </row>
    <row r="116" spans="1:14">
      <c r="A116" s="5">
        <v>56</v>
      </c>
      <c r="B116" s="5" t="s">
        <v>8</v>
      </c>
      <c r="C116" s="6">
        <f t="shared" si="5"/>
        <v>4</v>
      </c>
      <c r="D116" s="5" t="s">
        <v>9</v>
      </c>
      <c r="E116" s="6">
        <f t="shared" si="6"/>
        <v>3</v>
      </c>
      <c r="F116" s="5" t="s">
        <v>35</v>
      </c>
      <c r="G116" s="6" t="str">
        <f t="shared" si="2"/>
        <v>STr. MPK-4A43</v>
      </c>
      <c r="H116" s="6" t="str">
        <f t="shared" si="7"/>
        <v>5043</v>
      </c>
      <c r="I116" s="6" t="str">
        <f t="shared" si="8"/>
        <v>5443</v>
      </c>
      <c r="J116" s="5" t="s">
        <v>38</v>
      </c>
      <c r="K116" s="7" t="s">
        <v>176</v>
      </c>
      <c r="L116" s="7" t="s">
        <v>201</v>
      </c>
      <c r="M116" s="5"/>
      <c r="N116" s="5"/>
    </row>
    <row r="117" spans="1:14">
      <c r="A117" s="5">
        <v>56</v>
      </c>
      <c r="B117" s="5" t="s">
        <v>8</v>
      </c>
      <c r="C117" s="6">
        <f t="shared" si="5"/>
        <v>4</v>
      </c>
      <c r="D117" s="5" t="s">
        <v>2</v>
      </c>
      <c r="E117" s="6">
        <f t="shared" si="6"/>
        <v>4</v>
      </c>
      <c r="F117" s="5" t="s">
        <v>35</v>
      </c>
      <c r="G117" s="6" t="str">
        <f t="shared" si="2"/>
        <v>STr. MPK-4A44</v>
      </c>
      <c r="H117" s="6" t="str">
        <f t="shared" si="7"/>
        <v>5044</v>
      </c>
      <c r="I117" s="6" t="str">
        <f t="shared" si="8"/>
        <v>5444</v>
      </c>
      <c r="J117" s="5" t="s">
        <v>38</v>
      </c>
      <c r="K117" s="7" t="s">
        <v>176</v>
      </c>
      <c r="L117" s="7" t="s">
        <v>201</v>
      </c>
      <c r="M117" s="5"/>
      <c r="N117" s="5"/>
    </row>
    <row r="118" spans="1:14">
      <c r="A118" s="5">
        <v>57</v>
      </c>
      <c r="B118" s="5" t="s">
        <v>22</v>
      </c>
      <c r="C118" s="6">
        <f t="shared" si="5"/>
        <v>3</v>
      </c>
      <c r="D118" s="5" t="s">
        <v>9</v>
      </c>
      <c r="E118" s="6">
        <f t="shared" si="6"/>
        <v>3</v>
      </c>
      <c r="F118" s="5" t="s">
        <v>35</v>
      </c>
      <c r="G118" s="6" t="str">
        <f t="shared" si="2"/>
        <v>STr. MPK-4A33</v>
      </c>
      <c r="H118" s="6" t="str">
        <f t="shared" si="7"/>
        <v>1533</v>
      </c>
      <c r="I118" s="6" t="str">
        <f t="shared" si="8"/>
        <v>5633</v>
      </c>
      <c r="J118" s="5" t="s">
        <v>39</v>
      </c>
      <c r="K118" s="7" t="s">
        <v>134</v>
      </c>
      <c r="L118" s="7" t="s">
        <v>202</v>
      </c>
      <c r="M118" s="5"/>
      <c r="N118" s="5"/>
    </row>
    <row r="119" spans="1:14">
      <c r="A119" s="5">
        <v>57</v>
      </c>
      <c r="B119" s="5" t="s">
        <v>22</v>
      </c>
      <c r="C119" s="6">
        <f t="shared" si="5"/>
        <v>3</v>
      </c>
      <c r="D119" s="5" t="s">
        <v>2</v>
      </c>
      <c r="E119" s="6">
        <f t="shared" si="6"/>
        <v>4</v>
      </c>
      <c r="F119" s="5" t="s">
        <v>35</v>
      </c>
      <c r="G119" s="6" t="str">
        <f t="shared" si="2"/>
        <v>STr. MPK-4A34</v>
      </c>
      <c r="H119" s="6" t="str">
        <f t="shared" si="7"/>
        <v>1534</v>
      </c>
      <c r="I119" s="6" t="str">
        <f t="shared" si="8"/>
        <v>5634</v>
      </c>
      <c r="J119" s="5" t="s">
        <v>39</v>
      </c>
      <c r="K119" s="7" t="s">
        <v>134</v>
      </c>
      <c r="L119" s="7" t="s">
        <v>202</v>
      </c>
      <c r="M119" s="5"/>
      <c r="N119" s="5"/>
    </row>
    <row r="120" spans="1:14">
      <c r="A120" s="5">
        <v>58</v>
      </c>
      <c r="B120" s="5" t="s">
        <v>8</v>
      </c>
      <c r="C120" s="6">
        <f t="shared" si="5"/>
        <v>4</v>
      </c>
      <c r="D120" s="5" t="s">
        <v>23</v>
      </c>
      <c r="E120" s="6">
        <f t="shared" si="6"/>
        <v>7</v>
      </c>
      <c r="F120" s="5" t="s">
        <v>35</v>
      </c>
      <c r="G120" s="6" t="str">
        <f t="shared" si="2"/>
        <v>STr. MPK-4A47</v>
      </c>
      <c r="H120" s="6" t="str">
        <f t="shared" si="7"/>
        <v>1547</v>
      </c>
      <c r="I120" s="6" t="str">
        <f t="shared" si="8"/>
        <v>5647</v>
      </c>
      <c r="J120" s="5" t="s">
        <v>39</v>
      </c>
      <c r="K120" s="7" t="s">
        <v>134</v>
      </c>
      <c r="L120" s="7" t="s">
        <v>202</v>
      </c>
      <c r="M120" s="5"/>
      <c r="N120" s="5"/>
    </row>
    <row r="121" spans="1:14">
      <c r="A121" s="5">
        <v>58</v>
      </c>
      <c r="B121" s="5" t="s">
        <v>8</v>
      </c>
      <c r="C121" s="6">
        <f t="shared" si="5"/>
        <v>4</v>
      </c>
      <c r="D121" s="5" t="s">
        <v>26</v>
      </c>
      <c r="E121" s="6">
        <f t="shared" si="6"/>
        <v>8</v>
      </c>
      <c r="F121" s="5" t="s">
        <v>35</v>
      </c>
      <c r="G121" s="6" t="str">
        <f t="shared" si="2"/>
        <v>STr. MPK-4A48</v>
      </c>
      <c r="H121" s="6" t="str">
        <f t="shared" si="7"/>
        <v>1548</v>
      </c>
      <c r="I121" s="6" t="str">
        <f t="shared" si="8"/>
        <v>5648</v>
      </c>
      <c r="J121" s="5" t="s">
        <v>39</v>
      </c>
      <c r="K121" s="7" t="s">
        <v>134</v>
      </c>
      <c r="L121" s="7" t="s">
        <v>202</v>
      </c>
      <c r="M121" s="5"/>
      <c r="N121" s="5"/>
    </row>
    <row r="122" spans="1:14">
      <c r="A122" s="5">
        <v>59</v>
      </c>
      <c r="B122" s="5" t="s">
        <v>12</v>
      </c>
      <c r="C122" s="6">
        <f t="shared" si="5"/>
        <v>2</v>
      </c>
      <c r="D122" s="5" t="s">
        <v>6</v>
      </c>
      <c r="E122" s="6">
        <f t="shared" si="6"/>
        <v>5</v>
      </c>
      <c r="F122" s="5" t="s">
        <v>35</v>
      </c>
      <c r="G122" s="6" t="str">
        <f t="shared" si="2"/>
        <v>STr. MPK-4A25</v>
      </c>
      <c r="H122" s="6" t="str">
        <f t="shared" si="7"/>
        <v>4325</v>
      </c>
      <c r="I122" s="6" t="str">
        <f t="shared" si="8"/>
        <v/>
      </c>
      <c r="J122" s="5" t="s">
        <v>40</v>
      </c>
      <c r="K122" s="7" t="s">
        <v>41</v>
      </c>
      <c r="L122" s="7" t="s">
        <v>215</v>
      </c>
      <c r="M122" s="5"/>
      <c r="N122" s="5"/>
    </row>
    <row r="123" spans="1:14">
      <c r="A123" s="5">
        <v>59</v>
      </c>
      <c r="B123" s="5" t="s">
        <v>12</v>
      </c>
      <c r="C123" s="6">
        <f t="shared" si="5"/>
        <v>2</v>
      </c>
      <c r="D123" s="5" t="s">
        <v>7</v>
      </c>
      <c r="E123" s="6">
        <f t="shared" si="6"/>
        <v>6</v>
      </c>
      <c r="F123" s="5" t="s">
        <v>35</v>
      </c>
      <c r="G123" s="6" t="str">
        <f t="shared" si="2"/>
        <v>STr. MPK-4A26</v>
      </c>
      <c r="H123" s="6" t="str">
        <f t="shared" si="7"/>
        <v>4326</v>
      </c>
      <c r="I123" s="6" t="str">
        <f t="shared" si="8"/>
        <v/>
      </c>
      <c r="J123" s="5" t="s">
        <v>40</v>
      </c>
      <c r="K123" s="7" t="s">
        <v>41</v>
      </c>
      <c r="L123" s="7" t="s">
        <v>215</v>
      </c>
      <c r="M123" s="5"/>
      <c r="N123" s="5"/>
    </row>
    <row r="124" spans="1:14">
      <c r="A124" s="5">
        <v>60</v>
      </c>
      <c r="B124" s="5" t="s">
        <v>13</v>
      </c>
      <c r="C124" s="6">
        <f t="shared" si="5"/>
        <v>1</v>
      </c>
      <c r="D124" s="5" t="s">
        <v>7</v>
      </c>
      <c r="E124" s="6">
        <f t="shared" si="6"/>
        <v>6</v>
      </c>
      <c r="F124" s="5" t="s">
        <v>35</v>
      </c>
      <c r="G124" s="6" t="str">
        <f t="shared" si="2"/>
        <v>STr. MPK-4A16</v>
      </c>
      <c r="H124" s="6" t="str">
        <f t="shared" si="7"/>
        <v>4316</v>
      </c>
      <c r="I124" s="6" t="str">
        <f t="shared" si="8"/>
        <v/>
      </c>
      <c r="J124" s="5" t="s">
        <v>40</v>
      </c>
      <c r="K124" s="7" t="s">
        <v>41</v>
      </c>
      <c r="L124" s="7" t="s">
        <v>215</v>
      </c>
      <c r="M124" s="5"/>
      <c r="N124" s="5"/>
    </row>
    <row r="125" spans="1:14">
      <c r="A125" s="5">
        <v>60</v>
      </c>
      <c r="B125" s="5" t="s">
        <v>13</v>
      </c>
      <c r="C125" s="6">
        <f t="shared" si="5"/>
        <v>1</v>
      </c>
      <c r="D125" s="5" t="s">
        <v>23</v>
      </c>
      <c r="E125" s="6">
        <f t="shared" si="6"/>
        <v>7</v>
      </c>
      <c r="F125" s="5" t="s">
        <v>35</v>
      </c>
      <c r="G125" s="6" t="str">
        <f t="shared" si="2"/>
        <v>STr. MPK-4A17</v>
      </c>
      <c r="H125" s="6" t="str">
        <f t="shared" si="7"/>
        <v>4317</v>
      </c>
      <c r="I125" s="6" t="str">
        <f t="shared" si="8"/>
        <v/>
      </c>
      <c r="J125" s="5" t="s">
        <v>40</v>
      </c>
      <c r="K125" s="7" t="s">
        <v>41</v>
      </c>
      <c r="L125" s="7" t="s">
        <v>215</v>
      </c>
      <c r="M125" s="5"/>
      <c r="N125" s="5"/>
    </row>
    <row r="126" spans="1:14">
      <c r="A126" s="5">
        <v>61</v>
      </c>
      <c r="B126" s="5" t="s">
        <v>13</v>
      </c>
      <c r="C126" s="6">
        <f t="shared" si="5"/>
        <v>1</v>
      </c>
      <c r="D126" s="5" t="s">
        <v>17</v>
      </c>
      <c r="E126" s="6">
        <f t="shared" si="6"/>
        <v>1</v>
      </c>
      <c r="F126" s="5" t="s">
        <v>35</v>
      </c>
      <c r="G126" s="6" t="str">
        <f t="shared" si="2"/>
        <v>STr. MPK-4A11</v>
      </c>
      <c r="H126" s="6" t="str">
        <f t="shared" si="7"/>
        <v>4611</v>
      </c>
      <c r="I126" s="6" t="str">
        <f t="shared" si="8"/>
        <v/>
      </c>
      <c r="J126" s="5" t="s">
        <v>42</v>
      </c>
      <c r="K126" s="7" t="s">
        <v>19</v>
      </c>
      <c r="L126" s="7" t="s">
        <v>215</v>
      </c>
      <c r="M126" s="5"/>
      <c r="N126" s="5"/>
    </row>
    <row r="127" spans="1:14">
      <c r="A127" s="5">
        <v>61</v>
      </c>
      <c r="B127" s="5" t="s">
        <v>13</v>
      </c>
      <c r="C127" s="6">
        <f t="shared" si="5"/>
        <v>1</v>
      </c>
      <c r="D127" s="5" t="s">
        <v>14</v>
      </c>
      <c r="E127" s="6">
        <f t="shared" si="6"/>
        <v>2</v>
      </c>
      <c r="F127" s="5" t="s">
        <v>35</v>
      </c>
      <c r="G127" s="6" t="str">
        <f t="shared" si="2"/>
        <v>STr. MPK-4A12</v>
      </c>
      <c r="H127" s="6" t="str">
        <f t="shared" si="7"/>
        <v>4612</v>
      </c>
      <c r="I127" s="6" t="str">
        <f t="shared" si="8"/>
        <v/>
      </c>
      <c r="J127" s="5" t="s">
        <v>42</v>
      </c>
      <c r="K127" s="7" t="s">
        <v>19</v>
      </c>
      <c r="L127" s="7" t="s">
        <v>215</v>
      </c>
      <c r="M127" s="5"/>
      <c r="N127" s="5"/>
    </row>
    <row r="128" spans="1:14">
      <c r="A128" s="5">
        <v>62</v>
      </c>
      <c r="B128" s="5" t="s">
        <v>12</v>
      </c>
      <c r="C128" s="6">
        <f t="shared" si="5"/>
        <v>2</v>
      </c>
      <c r="D128" s="5" t="s">
        <v>23</v>
      </c>
      <c r="E128" s="6">
        <f t="shared" si="6"/>
        <v>7</v>
      </c>
      <c r="F128" s="5" t="s">
        <v>35</v>
      </c>
      <c r="G128" s="6" t="str">
        <f t="shared" si="2"/>
        <v>STr. MPK-4A27</v>
      </c>
      <c r="H128" s="6" t="str">
        <f t="shared" si="7"/>
        <v>4627</v>
      </c>
      <c r="I128" s="6" t="str">
        <f t="shared" si="8"/>
        <v/>
      </c>
      <c r="J128" s="5" t="s">
        <v>42</v>
      </c>
      <c r="K128" s="7" t="s">
        <v>19</v>
      </c>
      <c r="L128" s="7" t="s">
        <v>215</v>
      </c>
      <c r="M128" s="5"/>
      <c r="N128" s="5"/>
    </row>
    <row r="129" spans="1:14">
      <c r="A129" s="5">
        <v>62</v>
      </c>
      <c r="B129" s="5" t="s">
        <v>12</v>
      </c>
      <c r="C129" s="6">
        <f t="shared" si="5"/>
        <v>2</v>
      </c>
      <c r="D129" s="5" t="s">
        <v>26</v>
      </c>
      <c r="E129" s="6">
        <f t="shared" si="6"/>
        <v>8</v>
      </c>
      <c r="F129" s="5" t="s">
        <v>35</v>
      </c>
      <c r="G129" s="6" t="str">
        <f t="shared" si="2"/>
        <v>STr. MPK-4A28</v>
      </c>
      <c r="H129" s="6" t="str">
        <f t="shared" si="7"/>
        <v>4628</v>
      </c>
      <c r="I129" s="6" t="str">
        <f t="shared" si="8"/>
        <v/>
      </c>
      <c r="J129" s="5" t="s">
        <v>42</v>
      </c>
      <c r="K129" s="7" t="s">
        <v>19</v>
      </c>
      <c r="L129" s="7" t="s">
        <v>215</v>
      </c>
      <c r="M129" s="5"/>
      <c r="N129" s="5"/>
    </row>
    <row r="130" spans="1:14">
      <c r="A130" s="5">
        <v>63</v>
      </c>
      <c r="B130" s="5" t="s">
        <v>12</v>
      </c>
      <c r="C130" s="6">
        <f t="shared" ref="C130:C193" si="9">VLOOKUP(B130,Hari,2,FALSE)</f>
        <v>2</v>
      </c>
      <c r="D130" s="5" t="s">
        <v>17</v>
      </c>
      <c r="E130" s="6">
        <f t="shared" ref="E130:E193" si="10">VLOOKUP(D130,Jam,2,FALSE)</f>
        <v>1</v>
      </c>
      <c r="F130" s="5" t="s">
        <v>35</v>
      </c>
      <c r="G130" s="6" t="str">
        <f t="shared" si="2"/>
        <v>STr. MPK-4A21</v>
      </c>
      <c r="H130" s="6" t="str">
        <f t="shared" si="7"/>
        <v>4921</v>
      </c>
      <c r="I130" s="6" t="str">
        <f t="shared" si="8"/>
        <v>5321</v>
      </c>
      <c r="J130" s="5" t="s">
        <v>43</v>
      </c>
      <c r="K130" s="7" t="s">
        <v>56</v>
      </c>
      <c r="L130" s="7" t="s">
        <v>203</v>
      </c>
      <c r="M130" s="5"/>
      <c r="N130" s="5"/>
    </row>
    <row r="131" spans="1:14">
      <c r="A131" s="5">
        <v>63</v>
      </c>
      <c r="B131" s="5" t="s">
        <v>12</v>
      </c>
      <c r="C131" s="6">
        <f t="shared" si="9"/>
        <v>2</v>
      </c>
      <c r="D131" s="5" t="s">
        <v>14</v>
      </c>
      <c r="E131" s="6">
        <f t="shared" si="10"/>
        <v>2</v>
      </c>
      <c r="F131" s="5" t="s">
        <v>35</v>
      </c>
      <c r="G131" s="6" t="str">
        <f t="shared" si="2"/>
        <v>STr. MPK-4A22</v>
      </c>
      <c r="H131" s="6" t="str">
        <f t="shared" ref="H131:H194" si="11">LEFT(K131,2)&amp;$C131&amp;$E131</f>
        <v>4922</v>
      </c>
      <c r="I131" s="6" t="str">
        <f t="shared" ref="I131:I194" si="12">IF(LEFT(L131,2)&lt;&gt;"",LEFT(L131,2)&amp;$C131&amp;$E131,"")</f>
        <v>5322</v>
      </c>
      <c r="J131" s="5" t="s">
        <v>43</v>
      </c>
      <c r="K131" s="7" t="s">
        <v>56</v>
      </c>
      <c r="L131" s="7" t="s">
        <v>203</v>
      </c>
      <c r="M131" s="5"/>
      <c r="N131" s="5"/>
    </row>
    <row r="132" spans="1:14">
      <c r="A132" s="5">
        <v>63</v>
      </c>
      <c r="B132" s="5" t="s">
        <v>12</v>
      </c>
      <c r="C132" s="6">
        <f t="shared" si="9"/>
        <v>2</v>
      </c>
      <c r="D132" s="5" t="s">
        <v>9</v>
      </c>
      <c r="E132" s="6">
        <f t="shared" si="10"/>
        <v>3</v>
      </c>
      <c r="F132" s="5" t="s">
        <v>35</v>
      </c>
      <c r="G132" s="6" t="str">
        <f t="shared" si="2"/>
        <v>STr. MPK-4A23</v>
      </c>
      <c r="H132" s="6" t="str">
        <f t="shared" si="11"/>
        <v>4923</v>
      </c>
      <c r="I132" s="6" t="str">
        <f t="shared" si="12"/>
        <v>5323</v>
      </c>
      <c r="J132" s="5" t="s">
        <v>43</v>
      </c>
      <c r="K132" s="7" t="s">
        <v>56</v>
      </c>
      <c r="L132" s="7" t="s">
        <v>203</v>
      </c>
      <c r="M132" s="5"/>
      <c r="N132" s="5"/>
    </row>
    <row r="133" spans="1:14">
      <c r="A133" s="5">
        <v>64</v>
      </c>
      <c r="B133" s="5" t="s">
        <v>1</v>
      </c>
      <c r="C133" s="6">
        <f t="shared" si="9"/>
        <v>5</v>
      </c>
      <c r="D133" s="5" t="s">
        <v>6</v>
      </c>
      <c r="E133" s="6">
        <f t="shared" si="10"/>
        <v>5</v>
      </c>
      <c r="F133" s="5" t="s">
        <v>35</v>
      </c>
      <c r="G133" s="6" t="str">
        <f t="shared" si="2"/>
        <v>STr. MPK-4A55</v>
      </c>
      <c r="H133" s="6" t="str">
        <f t="shared" si="11"/>
        <v>4955</v>
      </c>
      <c r="I133" s="6" t="str">
        <f t="shared" si="12"/>
        <v>5355</v>
      </c>
      <c r="J133" s="5" t="s">
        <v>43</v>
      </c>
      <c r="K133" s="7" t="s">
        <v>56</v>
      </c>
      <c r="L133" s="7" t="s">
        <v>203</v>
      </c>
      <c r="M133" s="5"/>
      <c r="N133" s="5"/>
    </row>
    <row r="134" spans="1:14">
      <c r="A134" s="5">
        <v>64</v>
      </c>
      <c r="B134" s="5" t="s">
        <v>1</v>
      </c>
      <c r="C134" s="6">
        <f t="shared" si="9"/>
        <v>5</v>
      </c>
      <c r="D134" s="5" t="s">
        <v>7</v>
      </c>
      <c r="E134" s="6">
        <f t="shared" si="10"/>
        <v>6</v>
      </c>
      <c r="F134" s="5" t="s">
        <v>35</v>
      </c>
      <c r="G134" s="6" t="str">
        <f t="shared" si="2"/>
        <v>STr. MPK-4A56</v>
      </c>
      <c r="H134" s="6" t="str">
        <f t="shared" si="11"/>
        <v>4956</v>
      </c>
      <c r="I134" s="6" t="str">
        <f t="shared" si="12"/>
        <v>5356</v>
      </c>
      <c r="J134" s="5" t="s">
        <v>43</v>
      </c>
      <c r="K134" s="7" t="s">
        <v>56</v>
      </c>
      <c r="L134" s="7" t="s">
        <v>203</v>
      </c>
      <c r="M134" s="5"/>
      <c r="N134" s="5"/>
    </row>
    <row r="135" spans="1:14">
      <c r="A135" s="5">
        <v>65</v>
      </c>
      <c r="B135" s="5" t="s">
        <v>22</v>
      </c>
      <c r="C135" s="6">
        <f t="shared" si="9"/>
        <v>3</v>
      </c>
      <c r="D135" s="5" t="s">
        <v>7</v>
      </c>
      <c r="E135" s="6">
        <f t="shared" si="10"/>
        <v>6</v>
      </c>
      <c r="F135" s="5" t="s">
        <v>35</v>
      </c>
      <c r="G135" s="6" t="str">
        <f t="shared" si="2"/>
        <v>STr. MPK-4A36</v>
      </c>
      <c r="H135" s="6" t="str">
        <f t="shared" si="11"/>
        <v>3736</v>
      </c>
      <c r="I135" s="6" t="str">
        <f t="shared" si="12"/>
        <v/>
      </c>
      <c r="J135" s="5" t="s">
        <v>44</v>
      </c>
      <c r="K135" s="7" t="s">
        <v>45</v>
      </c>
      <c r="L135" s="7" t="s">
        <v>215</v>
      </c>
      <c r="M135" s="5"/>
      <c r="N135" s="5"/>
    </row>
    <row r="136" spans="1:14">
      <c r="A136" s="5">
        <v>65</v>
      </c>
      <c r="B136" s="5" t="s">
        <v>22</v>
      </c>
      <c r="C136" s="6">
        <f t="shared" si="9"/>
        <v>3</v>
      </c>
      <c r="D136" s="5" t="s">
        <v>23</v>
      </c>
      <c r="E136" s="6">
        <f t="shared" si="10"/>
        <v>7</v>
      </c>
      <c r="F136" s="5" t="s">
        <v>35</v>
      </c>
      <c r="G136" s="6" t="str">
        <f t="shared" si="2"/>
        <v>STr. MPK-4A37</v>
      </c>
      <c r="H136" s="6" t="str">
        <f t="shared" si="11"/>
        <v>3737</v>
      </c>
      <c r="I136" s="6" t="str">
        <f t="shared" si="12"/>
        <v/>
      </c>
      <c r="J136" s="5" t="s">
        <v>44</v>
      </c>
      <c r="K136" s="7" t="s">
        <v>45</v>
      </c>
      <c r="L136" s="7" t="s">
        <v>215</v>
      </c>
      <c r="M136" s="5"/>
      <c r="N136" s="5"/>
    </row>
    <row r="137" spans="1:14">
      <c r="A137" s="5">
        <v>66</v>
      </c>
      <c r="B137" s="5" t="s">
        <v>1</v>
      </c>
      <c r="C137" s="6">
        <f t="shared" si="9"/>
        <v>5</v>
      </c>
      <c r="D137" s="5" t="s">
        <v>9</v>
      </c>
      <c r="E137" s="6">
        <f t="shared" si="10"/>
        <v>3</v>
      </c>
      <c r="F137" s="5" t="s">
        <v>35</v>
      </c>
      <c r="G137" s="6" t="str">
        <f t="shared" si="2"/>
        <v>STr. MPK-4A53</v>
      </c>
      <c r="H137" s="6" t="str">
        <f t="shared" si="11"/>
        <v>3753</v>
      </c>
      <c r="I137" s="6" t="str">
        <f t="shared" si="12"/>
        <v/>
      </c>
      <c r="J137" s="5" t="s">
        <v>44</v>
      </c>
      <c r="K137" s="7" t="s">
        <v>45</v>
      </c>
      <c r="L137" s="7" t="s">
        <v>215</v>
      </c>
      <c r="M137" s="5"/>
      <c r="N137" s="5"/>
    </row>
    <row r="138" spans="1:14">
      <c r="A138" s="5">
        <v>66</v>
      </c>
      <c r="B138" s="5" t="s">
        <v>1</v>
      </c>
      <c r="C138" s="6">
        <f t="shared" si="9"/>
        <v>5</v>
      </c>
      <c r="D138" s="5" t="s">
        <v>2</v>
      </c>
      <c r="E138" s="6">
        <f t="shared" si="10"/>
        <v>4</v>
      </c>
      <c r="F138" s="5" t="s">
        <v>35</v>
      </c>
      <c r="G138" s="6" t="str">
        <f t="shared" si="2"/>
        <v>STr. MPK-4A54</v>
      </c>
      <c r="H138" s="6" t="str">
        <f t="shared" si="11"/>
        <v>3754</v>
      </c>
      <c r="I138" s="6" t="str">
        <f t="shared" si="12"/>
        <v/>
      </c>
      <c r="J138" s="5" t="s">
        <v>44</v>
      </c>
      <c r="K138" s="7" t="s">
        <v>45</v>
      </c>
      <c r="L138" s="7" t="s">
        <v>215</v>
      </c>
      <c r="M138" s="5"/>
      <c r="N138" s="5"/>
    </row>
    <row r="139" spans="1:14">
      <c r="A139" s="5">
        <v>67</v>
      </c>
      <c r="B139" s="5" t="s">
        <v>12</v>
      </c>
      <c r="C139" s="6">
        <f t="shared" si="9"/>
        <v>2</v>
      </c>
      <c r="D139" s="5" t="s">
        <v>2</v>
      </c>
      <c r="E139" s="6">
        <f t="shared" si="10"/>
        <v>4</v>
      </c>
      <c r="F139" s="5" t="s">
        <v>46</v>
      </c>
      <c r="G139" s="6" t="str">
        <f t="shared" si="2"/>
        <v>STr. MPK-4B24</v>
      </c>
      <c r="H139" s="6" t="str">
        <f t="shared" si="11"/>
        <v>3924</v>
      </c>
      <c r="I139" s="6" t="str">
        <f t="shared" si="12"/>
        <v/>
      </c>
      <c r="J139" s="5" t="s">
        <v>36</v>
      </c>
      <c r="K139" s="7" t="s">
        <v>37</v>
      </c>
      <c r="L139" s="7" t="s">
        <v>215</v>
      </c>
      <c r="M139" s="5"/>
      <c r="N139" s="5"/>
    </row>
    <row r="140" spans="1:14">
      <c r="A140" s="5">
        <v>67</v>
      </c>
      <c r="B140" s="5" t="s">
        <v>12</v>
      </c>
      <c r="C140" s="6">
        <f t="shared" si="9"/>
        <v>2</v>
      </c>
      <c r="D140" s="5" t="s">
        <v>6</v>
      </c>
      <c r="E140" s="6">
        <f t="shared" si="10"/>
        <v>5</v>
      </c>
      <c r="F140" s="5" t="s">
        <v>46</v>
      </c>
      <c r="G140" s="6" t="str">
        <f t="shared" si="2"/>
        <v>STr. MPK-4B25</v>
      </c>
      <c r="H140" s="6" t="str">
        <f t="shared" si="11"/>
        <v>3925</v>
      </c>
      <c r="I140" s="6" t="str">
        <f t="shared" si="12"/>
        <v/>
      </c>
      <c r="J140" s="5" t="s">
        <v>36</v>
      </c>
      <c r="K140" s="7" t="s">
        <v>37</v>
      </c>
      <c r="L140" s="7" t="s">
        <v>215</v>
      </c>
      <c r="M140" s="5"/>
      <c r="N140" s="5"/>
    </row>
    <row r="141" spans="1:14">
      <c r="A141" s="5">
        <v>68</v>
      </c>
      <c r="B141" s="5" t="s">
        <v>8</v>
      </c>
      <c r="C141" s="6">
        <f t="shared" si="9"/>
        <v>4</v>
      </c>
      <c r="D141" s="5" t="s">
        <v>17</v>
      </c>
      <c r="E141" s="6">
        <f t="shared" si="10"/>
        <v>1</v>
      </c>
      <c r="F141" s="5" t="s">
        <v>46</v>
      </c>
      <c r="G141" s="6" t="str">
        <f t="shared" si="2"/>
        <v>STr. MPK-4B41</v>
      </c>
      <c r="H141" s="6" t="str">
        <f t="shared" si="11"/>
        <v>3941</v>
      </c>
      <c r="I141" s="6" t="str">
        <f t="shared" si="12"/>
        <v/>
      </c>
      <c r="J141" s="5" t="s">
        <v>36</v>
      </c>
      <c r="K141" s="7" t="s">
        <v>37</v>
      </c>
      <c r="L141" s="7" t="s">
        <v>215</v>
      </c>
      <c r="M141" s="5"/>
      <c r="N141" s="5"/>
    </row>
    <row r="142" spans="1:14">
      <c r="A142" s="5">
        <v>68</v>
      </c>
      <c r="B142" s="5" t="s">
        <v>8</v>
      </c>
      <c r="C142" s="6">
        <f t="shared" si="9"/>
        <v>4</v>
      </c>
      <c r="D142" s="5" t="s">
        <v>14</v>
      </c>
      <c r="E142" s="6">
        <f t="shared" si="10"/>
        <v>2</v>
      </c>
      <c r="F142" s="5" t="s">
        <v>46</v>
      </c>
      <c r="G142" s="6" t="str">
        <f t="shared" si="2"/>
        <v>STr. MPK-4B42</v>
      </c>
      <c r="H142" s="6" t="str">
        <f t="shared" si="11"/>
        <v>3942</v>
      </c>
      <c r="I142" s="6" t="str">
        <f t="shared" si="12"/>
        <v/>
      </c>
      <c r="J142" s="5" t="s">
        <v>36</v>
      </c>
      <c r="K142" s="7" t="s">
        <v>37</v>
      </c>
      <c r="L142" s="7" t="s">
        <v>215</v>
      </c>
      <c r="M142" s="5"/>
      <c r="N142" s="5"/>
    </row>
    <row r="143" spans="1:14">
      <c r="A143" s="5">
        <v>69</v>
      </c>
      <c r="B143" s="5" t="s">
        <v>8</v>
      </c>
      <c r="C143" s="6">
        <f t="shared" si="9"/>
        <v>4</v>
      </c>
      <c r="D143" s="5" t="s">
        <v>7</v>
      </c>
      <c r="E143" s="6">
        <f t="shared" si="10"/>
        <v>6</v>
      </c>
      <c r="F143" s="5" t="s">
        <v>46</v>
      </c>
      <c r="G143" s="6" t="str">
        <f t="shared" si="2"/>
        <v>STr. MPK-4B46</v>
      </c>
      <c r="H143" s="6" t="str">
        <f t="shared" si="11"/>
        <v>5046</v>
      </c>
      <c r="I143" s="6" t="str">
        <f t="shared" si="12"/>
        <v>5446</v>
      </c>
      <c r="J143" s="5" t="s">
        <v>38</v>
      </c>
      <c r="K143" s="7" t="s">
        <v>176</v>
      </c>
      <c r="L143" s="7" t="s">
        <v>201</v>
      </c>
      <c r="M143" s="5"/>
      <c r="N143" s="5"/>
    </row>
    <row r="144" spans="1:14">
      <c r="A144" s="5">
        <v>69</v>
      </c>
      <c r="B144" s="5" t="s">
        <v>8</v>
      </c>
      <c r="C144" s="6">
        <f t="shared" si="9"/>
        <v>4</v>
      </c>
      <c r="D144" s="5" t="s">
        <v>23</v>
      </c>
      <c r="E144" s="6">
        <f t="shared" si="10"/>
        <v>7</v>
      </c>
      <c r="F144" s="5" t="s">
        <v>46</v>
      </c>
      <c r="G144" s="6" t="str">
        <f t="shared" si="2"/>
        <v>STr. MPK-4B47</v>
      </c>
      <c r="H144" s="6" t="str">
        <f t="shared" si="11"/>
        <v>5047</v>
      </c>
      <c r="I144" s="6" t="str">
        <f t="shared" si="12"/>
        <v>5447</v>
      </c>
      <c r="J144" s="5" t="s">
        <v>38</v>
      </c>
      <c r="K144" s="7" t="s">
        <v>176</v>
      </c>
      <c r="L144" s="7" t="s">
        <v>201</v>
      </c>
      <c r="M144" s="5"/>
      <c r="N144" s="5"/>
    </row>
    <row r="145" spans="1:14">
      <c r="A145" s="5">
        <v>70</v>
      </c>
      <c r="B145" s="5" t="s">
        <v>1</v>
      </c>
      <c r="C145" s="6">
        <f t="shared" si="9"/>
        <v>5</v>
      </c>
      <c r="D145" s="5" t="s">
        <v>6</v>
      </c>
      <c r="E145" s="6">
        <f t="shared" si="10"/>
        <v>5</v>
      </c>
      <c r="F145" s="5" t="s">
        <v>46</v>
      </c>
      <c r="G145" s="6" t="str">
        <f t="shared" si="2"/>
        <v>STr. MPK-4B55</v>
      </c>
      <c r="H145" s="6" t="str">
        <f t="shared" si="11"/>
        <v>5055</v>
      </c>
      <c r="I145" s="6" t="str">
        <f t="shared" si="12"/>
        <v>5455</v>
      </c>
      <c r="J145" s="5" t="s">
        <v>38</v>
      </c>
      <c r="K145" s="7" t="s">
        <v>176</v>
      </c>
      <c r="L145" s="7" t="s">
        <v>201</v>
      </c>
      <c r="M145" s="5"/>
      <c r="N145" s="5"/>
    </row>
    <row r="146" spans="1:14">
      <c r="A146" s="5">
        <v>70</v>
      </c>
      <c r="B146" s="5" t="s">
        <v>1</v>
      </c>
      <c r="C146" s="6">
        <f t="shared" si="9"/>
        <v>5</v>
      </c>
      <c r="D146" s="5" t="s">
        <v>7</v>
      </c>
      <c r="E146" s="6">
        <f t="shared" si="10"/>
        <v>6</v>
      </c>
      <c r="F146" s="5" t="s">
        <v>46</v>
      </c>
      <c r="G146" s="6" t="str">
        <f t="shared" si="2"/>
        <v>STr. MPK-4B56</v>
      </c>
      <c r="H146" s="6" t="str">
        <f t="shared" si="11"/>
        <v>5056</v>
      </c>
      <c r="I146" s="6" t="str">
        <f t="shared" si="12"/>
        <v>5456</v>
      </c>
      <c r="J146" s="5" t="s">
        <v>38</v>
      </c>
      <c r="K146" s="7" t="s">
        <v>176</v>
      </c>
      <c r="L146" s="7" t="s">
        <v>201</v>
      </c>
      <c r="M146" s="5"/>
      <c r="N146" s="5"/>
    </row>
    <row r="147" spans="1:14">
      <c r="A147" s="5">
        <v>71</v>
      </c>
      <c r="B147" s="5" t="s">
        <v>13</v>
      </c>
      <c r="C147" s="6">
        <f t="shared" si="9"/>
        <v>1</v>
      </c>
      <c r="D147" s="5" t="s">
        <v>7</v>
      </c>
      <c r="E147" s="6">
        <f t="shared" si="10"/>
        <v>6</v>
      </c>
      <c r="F147" s="5" t="s">
        <v>46</v>
      </c>
      <c r="G147" s="6" t="str">
        <f t="shared" si="2"/>
        <v>STr. MPK-4B16</v>
      </c>
      <c r="H147" s="6" t="str">
        <f t="shared" si="11"/>
        <v>1516</v>
      </c>
      <c r="I147" s="6" t="str">
        <f t="shared" si="12"/>
        <v>5616</v>
      </c>
      <c r="J147" s="5" t="s">
        <v>39</v>
      </c>
      <c r="K147" s="7" t="s">
        <v>134</v>
      </c>
      <c r="L147" s="7" t="s">
        <v>202</v>
      </c>
      <c r="M147" s="5"/>
      <c r="N147" s="5"/>
    </row>
    <row r="148" spans="1:14">
      <c r="A148" s="5">
        <v>71</v>
      </c>
      <c r="B148" s="5" t="s">
        <v>13</v>
      </c>
      <c r="C148" s="6">
        <f t="shared" si="9"/>
        <v>1</v>
      </c>
      <c r="D148" s="5" t="s">
        <v>23</v>
      </c>
      <c r="E148" s="6">
        <f t="shared" si="10"/>
        <v>7</v>
      </c>
      <c r="F148" s="5" t="s">
        <v>46</v>
      </c>
      <c r="G148" s="6" t="str">
        <f t="shared" si="2"/>
        <v>STr. MPK-4B17</v>
      </c>
      <c r="H148" s="6" t="str">
        <f t="shared" si="11"/>
        <v>1517</v>
      </c>
      <c r="I148" s="6" t="str">
        <f t="shared" si="12"/>
        <v>5617</v>
      </c>
      <c r="J148" s="5" t="s">
        <v>39</v>
      </c>
      <c r="K148" s="7" t="s">
        <v>134</v>
      </c>
      <c r="L148" s="7" t="s">
        <v>202</v>
      </c>
      <c r="M148" s="5"/>
      <c r="N148" s="5"/>
    </row>
    <row r="149" spans="1:14">
      <c r="A149" s="5">
        <v>72</v>
      </c>
      <c r="B149" s="5" t="s">
        <v>22</v>
      </c>
      <c r="C149" s="6">
        <f t="shared" si="9"/>
        <v>3</v>
      </c>
      <c r="D149" s="5" t="s">
        <v>17</v>
      </c>
      <c r="E149" s="6">
        <f t="shared" si="10"/>
        <v>1</v>
      </c>
      <c r="F149" s="5" t="s">
        <v>46</v>
      </c>
      <c r="G149" s="6" t="str">
        <f t="shared" si="2"/>
        <v>STr. MPK-4B31</v>
      </c>
      <c r="H149" s="6" t="str">
        <f t="shared" si="11"/>
        <v>1531</v>
      </c>
      <c r="I149" s="6" t="str">
        <f t="shared" si="12"/>
        <v>5631</v>
      </c>
      <c r="J149" s="5" t="s">
        <v>39</v>
      </c>
      <c r="K149" s="7" t="s">
        <v>134</v>
      </c>
      <c r="L149" s="7" t="s">
        <v>202</v>
      </c>
      <c r="M149" s="5"/>
      <c r="N149" s="5"/>
    </row>
    <row r="150" spans="1:14">
      <c r="A150" s="5">
        <v>72</v>
      </c>
      <c r="B150" s="5" t="s">
        <v>22</v>
      </c>
      <c r="C150" s="6">
        <f t="shared" si="9"/>
        <v>3</v>
      </c>
      <c r="D150" s="5" t="s">
        <v>14</v>
      </c>
      <c r="E150" s="6">
        <f t="shared" si="10"/>
        <v>2</v>
      </c>
      <c r="F150" s="5" t="s">
        <v>46</v>
      </c>
      <c r="G150" s="6" t="str">
        <f t="shared" si="2"/>
        <v>STr. MPK-4B32</v>
      </c>
      <c r="H150" s="6" t="str">
        <f t="shared" si="11"/>
        <v>1532</v>
      </c>
      <c r="I150" s="6" t="str">
        <f t="shared" si="12"/>
        <v>5632</v>
      </c>
      <c r="J150" s="5" t="s">
        <v>39</v>
      </c>
      <c r="K150" s="7" t="s">
        <v>134</v>
      </c>
      <c r="L150" s="7" t="s">
        <v>202</v>
      </c>
      <c r="M150" s="5"/>
      <c r="N150" s="5"/>
    </row>
    <row r="151" spans="1:14">
      <c r="A151" s="5">
        <v>73</v>
      </c>
      <c r="B151" s="5" t="s">
        <v>12</v>
      </c>
      <c r="C151" s="6">
        <f t="shared" si="9"/>
        <v>2</v>
      </c>
      <c r="D151" s="5" t="s">
        <v>23</v>
      </c>
      <c r="E151" s="6">
        <f t="shared" si="10"/>
        <v>7</v>
      </c>
      <c r="F151" s="5" t="s">
        <v>46</v>
      </c>
      <c r="G151" s="6" t="str">
        <f t="shared" si="2"/>
        <v>STr. MPK-4B27</v>
      </c>
      <c r="H151" s="6" t="str">
        <f t="shared" si="11"/>
        <v>4327</v>
      </c>
      <c r="I151" s="6" t="str">
        <f t="shared" si="12"/>
        <v/>
      </c>
      <c r="J151" s="5" t="s">
        <v>40</v>
      </c>
      <c r="K151" s="7" t="s">
        <v>41</v>
      </c>
      <c r="L151" s="7" t="s">
        <v>215</v>
      </c>
      <c r="M151" s="5"/>
      <c r="N151" s="5"/>
    </row>
    <row r="152" spans="1:14">
      <c r="A152" s="5">
        <v>73</v>
      </c>
      <c r="B152" s="5" t="s">
        <v>12</v>
      </c>
      <c r="C152" s="6">
        <f t="shared" si="9"/>
        <v>2</v>
      </c>
      <c r="D152" s="5" t="s">
        <v>26</v>
      </c>
      <c r="E152" s="6">
        <f t="shared" si="10"/>
        <v>8</v>
      </c>
      <c r="F152" s="5" t="s">
        <v>46</v>
      </c>
      <c r="G152" s="6" t="str">
        <f t="shared" si="2"/>
        <v>STr. MPK-4B28</v>
      </c>
      <c r="H152" s="6" t="str">
        <f t="shared" si="11"/>
        <v>4328</v>
      </c>
      <c r="I152" s="6" t="str">
        <f t="shared" si="12"/>
        <v/>
      </c>
      <c r="J152" s="5" t="s">
        <v>40</v>
      </c>
      <c r="K152" s="7" t="s">
        <v>41</v>
      </c>
      <c r="L152" s="7" t="s">
        <v>215</v>
      </c>
      <c r="M152" s="5"/>
      <c r="N152" s="5"/>
    </row>
    <row r="153" spans="1:14">
      <c r="A153" s="5">
        <v>74</v>
      </c>
      <c r="B153" s="5" t="s">
        <v>13</v>
      </c>
      <c r="C153" s="6">
        <f t="shared" si="9"/>
        <v>1</v>
      </c>
      <c r="D153" s="5" t="s">
        <v>2</v>
      </c>
      <c r="E153" s="6">
        <f t="shared" si="10"/>
        <v>4</v>
      </c>
      <c r="F153" s="5" t="s">
        <v>46</v>
      </c>
      <c r="G153" s="6" t="str">
        <f t="shared" si="2"/>
        <v>STr. MPK-4B14</v>
      </c>
      <c r="H153" s="6" t="str">
        <f t="shared" si="11"/>
        <v>4314</v>
      </c>
      <c r="I153" s="6" t="str">
        <f t="shared" si="12"/>
        <v/>
      </c>
      <c r="J153" s="5" t="s">
        <v>40</v>
      </c>
      <c r="K153" s="7" t="s">
        <v>41</v>
      </c>
      <c r="L153" s="7" t="s">
        <v>215</v>
      </c>
      <c r="M153" s="5"/>
      <c r="N153" s="5"/>
    </row>
    <row r="154" spans="1:14">
      <c r="A154" s="5">
        <v>74</v>
      </c>
      <c r="B154" s="5" t="s">
        <v>13</v>
      </c>
      <c r="C154" s="6">
        <f t="shared" si="9"/>
        <v>1</v>
      </c>
      <c r="D154" s="5" t="s">
        <v>6</v>
      </c>
      <c r="E154" s="6">
        <f t="shared" si="10"/>
        <v>5</v>
      </c>
      <c r="F154" s="5" t="s">
        <v>46</v>
      </c>
      <c r="G154" s="6" t="str">
        <f t="shared" si="2"/>
        <v>STr. MPK-4B15</v>
      </c>
      <c r="H154" s="6" t="str">
        <f t="shared" si="11"/>
        <v>4315</v>
      </c>
      <c r="I154" s="6" t="str">
        <f t="shared" si="12"/>
        <v/>
      </c>
      <c r="J154" s="5" t="s">
        <v>40</v>
      </c>
      <c r="K154" s="7" t="s">
        <v>41</v>
      </c>
      <c r="L154" s="7" t="s">
        <v>215</v>
      </c>
      <c r="M154" s="5"/>
      <c r="N154" s="5"/>
    </row>
    <row r="155" spans="1:14">
      <c r="A155" s="5">
        <v>75</v>
      </c>
      <c r="B155" s="5" t="s">
        <v>22</v>
      </c>
      <c r="C155" s="6">
        <f t="shared" si="9"/>
        <v>3</v>
      </c>
      <c r="D155" s="5" t="s">
        <v>9</v>
      </c>
      <c r="E155" s="6">
        <f t="shared" si="10"/>
        <v>3</v>
      </c>
      <c r="F155" s="5" t="s">
        <v>46</v>
      </c>
      <c r="G155" s="6" t="str">
        <f t="shared" si="2"/>
        <v>STr. MPK-4B33</v>
      </c>
      <c r="H155" s="6" t="str">
        <f t="shared" si="11"/>
        <v>4633</v>
      </c>
      <c r="I155" s="6" t="str">
        <f t="shared" si="12"/>
        <v/>
      </c>
      <c r="J155" s="5" t="s">
        <v>42</v>
      </c>
      <c r="K155" s="7" t="s">
        <v>19</v>
      </c>
      <c r="L155" s="7" t="s">
        <v>215</v>
      </c>
      <c r="M155" s="5"/>
      <c r="N155" s="5"/>
    </row>
    <row r="156" spans="1:14">
      <c r="A156" s="5">
        <v>75</v>
      </c>
      <c r="B156" s="5" t="s">
        <v>22</v>
      </c>
      <c r="C156" s="6">
        <f t="shared" si="9"/>
        <v>3</v>
      </c>
      <c r="D156" s="5" t="s">
        <v>2</v>
      </c>
      <c r="E156" s="6">
        <f t="shared" si="10"/>
        <v>4</v>
      </c>
      <c r="F156" s="5" t="s">
        <v>46</v>
      </c>
      <c r="G156" s="6" t="str">
        <f t="shared" si="2"/>
        <v>STr. MPK-4B34</v>
      </c>
      <c r="H156" s="6" t="str">
        <f t="shared" si="11"/>
        <v>4634</v>
      </c>
      <c r="I156" s="6" t="str">
        <f t="shared" si="12"/>
        <v/>
      </c>
      <c r="J156" s="5" t="s">
        <v>42</v>
      </c>
      <c r="K156" s="7" t="s">
        <v>19</v>
      </c>
      <c r="L156" s="7" t="s">
        <v>215</v>
      </c>
      <c r="M156" s="5"/>
      <c r="N156" s="5"/>
    </row>
    <row r="157" spans="1:14">
      <c r="A157" s="5">
        <v>76</v>
      </c>
      <c r="B157" s="5" t="s">
        <v>8</v>
      </c>
      <c r="C157" s="6">
        <f t="shared" si="9"/>
        <v>4</v>
      </c>
      <c r="D157" s="5" t="s">
        <v>9</v>
      </c>
      <c r="E157" s="6">
        <f t="shared" si="10"/>
        <v>3</v>
      </c>
      <c r="F157" s="5" t="s">
        <v>46</v>
      </c>
      <c r="G157" s="6" t="str">
        <f t="shared" si="2"/>
        <v>STr. MPK-4B43</v>
      </c>
      <c r="H157" s="6" t="str">
        <f t="shared" si="11"/>
        <v>4643</v>
      </c>
      <c r="I157" s="6" t="str">
        <f t="shared" si="12"/>
        <v/>
      </c>
      <c r="J157" s="5" t="s">
        <v>42</v>
      </c>
      <c r="K157" s="7" t="s">
        <v>19</v>
      </c>
      <c r="L157" s="7" t="s">
        <v>215</v>
      </c>
      <c r="M157" s="5"/>
      <c r="N157" s="5"/>
    </row>
    <row r="158" spans="1:14">
      <c r="A158" s="5">
        <v>76</v>
      </c>
      <c r="B158" s="5" t="s">
        <v>8</v>
      </c>
      <c r="C158" s="6">
        <f t="shared" si="9"/>
        <v>4</v>
      </c>
      <c r="D158" s="5" t="s">
        <v>2</v>
      </c>
      <c r="E158" s="6">
        <f t="shared" si="10"/>
        <v>4</v>
      </c>
      <c r="F158" s="5" t="s">
        <v>46</v>
      </c>
      <c r="G158" s="6" t="str">
        <f t="shared" si="2"/>
        <v>STr. MPK-4B44</v>
      </c>
      <c r="H158" s="6" t="str">
        <f t="shared" si="11"/>
        <v>4644</v>
      </c>
      <c r="I158" s="6" t="str">
        <f t="shared" si="12"/>
        <v/>
      </c>
      <c r="J158" s="5" t="s">
        <v>42</v>
      </c>
      <c r="K158" s="7" t="s">
        <v>19</v>
      </c>
      <c r="L158" s="7" t="s">
        <v>215</v>
      </c>
      <c r="M158" s="5"/>
      <c r="N158" s="5"/>
    </row>
    <row r="159" spans="1:14">
      <c r="A159" s="5">
        <v>77</v>
      </c>
      <c r="B159" s="5" t="s">
        <v>22</v>
      </c>
      <c r="C159" s="6">
        <f t="shared" si="9"/>
        <v>3</v>
      </c>
      <c r="D159" s="5" t="s">
        <v>6</v>
      </c>
      <c r="E159" s="6">
        <f t="shared" si="10"/>
        <v>5</v>
      </c>
      <c r="F159" s="5" t="s">
        <v>46</v>
      </c>
      <c r="G159" s="6" t="str">
        <f t="shared" si="2"/>
        <v>STr. MPK-4B35</v>
      </c>
      <c r="H159" s="6" t="str">
        <f t="shared" si="11"/>
        <v>4935</v>
      </c>
      <c r="I159" s="6" t="str">
        <f t="shared" si="12"/>
        <v>5335</v>
      </c>
      <c r="J159" s="5" t="s">
        <v>43</v>
      </c>
      <c r="K159" s="7" t="s">
        <v>56</v>
      </c>
      <c r="L159" s="7" t="s">
        <v>203</v>
      </c>
      <c r="M159" s="5"/>
      <c r="N159" s="5"/>
    </row>
    <row r="160" spans="1:14">
      <c r="A160" s="5">
        <v>77</v>
      </c>
      <c r="B160" s="5" t="s">
        <v>22</v>
      </c>
      <c r="C160" s="6">
        <f t="shared" si="9"/>
        <v>3</v>
      </c>
      <c r="D160" s="5" t="s">
        <v>7</v>
      </c>
      <c r="E160" s="6">
        <f t="shared" si="10"/>
        <v>6</v>
      </c>
      <c r="F160" s="5" t="s">
        <v>46</v>
      </c>
      <c r="G160" s="6" t="str">
        <f t="shared" si="2"/>
        <v>STr. MPK-4B36</v>
      </c>
      <c r="H160" s="6" t="str">
        <f t="shared" si="11"/>
        <v>4936</v>
      </c>
      <c r="I160" s="6" t="str">
        <f t="shared" si="12"/>
        <v>5336</v>
      </c>
      <c r="J160" s="5" t="s">
        <v>43</v>
      </c>
      <c r="K160" s="7" t="s">
        <v>56</v>
      </c>
      <c r="L160" s="7" t="s">
        <v>203</v>
      </c>
      <c r="M160" s="5"/>
      <c r="N160" s="5"/>
    </row>
    <row r="161" spans="1:14">
      <c r="A161" s="5">
        <v>77</v>
      </c>
      <c r="B161" s="5" t="s">
        <v>22</v>
      </c>
      <c r="C161" s="6">
        <f t="shared" si="9"/>
        <v>3</v>
      </c>
      <c r="D161" s="5" t="s">
        <v>23</v>
      </c>
      <c r="E161" s="6">
        <f t="shared" si="10"/>
        <v>7</v>
      </c>
      <c r="F161" s="5" t="s">
        <v>46</v>
      </c>
      <c r="G161" s="6" t="str">
        <f t="shared" si="2"/>
        <v>STr. MPK-4B37</v>
      </c>
      <c r="H161" s="6" t="str">
        <f t="shared" si="11"/>
        <v>4937</v>
      </c>
      <c r="I161" s="6" t="str">
        <f t="shared" si="12"/>
        <v>5337</v>
      </c>
      <c r="J161" s="5" t="s">
        <v>43</v>
      </c>
      <c r="K161" s="7" t="s">
        <v>56</v>
      </c>
      <c r="L161" s="7" t="s">
        <v>203</v>
      </c>
      <c r="M161" s="5"/>
      <c r="N161" s="5"/>
    </row>
    <row r="162" spans="1:14">
      <c r="A162" s="5">
        <v>78</v>
      </c>
      <c r="B162" s="5" t="s">
        <v>1</v>
      </c>
      <c r="C162" s="6">
        <f t="shared" si="9"/>
        <v>5</v>
      </c>
      <c r="D162" s="5" t="s">
        <v>14</v>
      </c>
      <c r="E162" s="6">
        <f t="shared" si="10"/>
        <v>2</v>
      </c>
      <c r="F162" s="5" t="s">
        <v>46</v>
      </c>
      <c r="G162" s="6" t="str">
        <f t="shared" si="2"/>
        <v>STr. MPK-4B52</v>
      </c>
      <c r="H162" s="6" t="str">
        <f t="shared" si="11"/>
        <v>4952</v>
      </c>
      <c r="I162" s="6" t="str">
        <f t="shared" si="12"/>
        <v>5352</v>
      </c>
      <c r="J162" s="5" t="s">
        <v>43</v>
      </c>
      <c r="K162" s="7" t="s">
        <v>56</v>
      </c>
      <c r="L162" s="7" t="s">
        <v>203</v>
      </c>
      <c r="M162" s="5"/>
      <c r="N162" s="5"/>
    </row>
    <row r="163" spans="1:14">
      <c r="A163" s="5">
        <v>78</v>
      </c>
      <c r="B163" s="5" t="s">
        <v>1</v>
      </c>
      <c r="C163" s="6">
        <f t="shared" si="9"/>
        <v>5</v>
      </c>
      <c r="D163" s="5" t="s">
        <v>9</v>
      </c>
      <c r="E163" s="6">
        <f t="shared" si="10"/>
        <v>3</v>
      </c>
      <c r="F163" s="5" t="s">
        <v>46</v>
      </c>
      <c r="G163" s="6" t="str">
        <f t="shared" si="2"/>
        <v>STr. MPK-4B53</v>
      </c>
      <c r="H163" s="6" t="str">
        <f t="shared" si="11"/>
        <v>4953</v>
      </c>
      <c r="I163" s="6" t="str">
        <f t="shared" si="12"/>
        <v>5353</v>
      </c>
      <c r="J163" s="5" t="s">
        <v>43</v>
      </c>
      <c r="K163" s="7" t="s">
        <v>56</v>
      </c>
      <c r="L163" s="7" t="s">
        <v>203</v>
      </c>
      <c r="M163" s="5"/>
      <c r="N163" s="5"/>
    </row>
    <row r="164" spans="1:14">
      <c r="A164" s="5">
        <v>79</v>
      </c>
      <c r="B164" s="5" t="s">
        <v>12</v>
      </c>
      <c r="C164" s="6">
        <f t="shared" si="9"/>
        <v>2</v>
      </c>
      <c r="D164" s="5" t="s">
        <v>14</v>
      </c>
      <c r="E164" s="6">
        <f t="shared" si="10"/>
        <v>2</v>
      </c>
      <c r="F164" s="5" t="s">
        <v>46</v>
      </c>
      <c r="G164" s="6" t="str">
        <f t="shared" si="2"/>
        <v>STr. MPK-4B22</v>
      </c>
      <c r="H164" s="6" t="str">
        <f t="shared" si="11"/>
        <v>3722</v>
      </c>
      <c r="I164" s="6" t="str">
        <f t="shared" si="12"/>
        <v/>
      </c>
      <c r="J164" s="5" t="s">
        <v>44</v>
      </c>
      <c r="K164" s="7" t="s">
        <v>45</v>
      </c>
      <c r="L164" s="7" t="s">
        <v>215</v>
      </c>
      <c r="M164" s="5"/>
      <c r="N164" s="5"/>
    </row>
    <row r="165" spans="1:14">
      <c r="A165" s="5">
        <v>79</v>
      </c>
      <c r="B165" s="5" t="s">
        <v>12</v>
      </c>
      <c r="C165" s="6">
        <f t="shared" si="9"/>
        <v>2</v>
      </c>
      <c r="D165" s="5" t="s">
        <v>9</v>
      </c>
      <c r="E165" s="6">
        <f t="shared" si="10"/>
        <v>3</v>
      </c>
      <c r="F165" s="5" t="s">
        <v>46</v>
      </c>
      <c r="G165" s="6" t="str">
        <f t="shared" si="2"/>
        <v>STr. MPK-4B23</v>
      </c>
      <c r="H165" s="6" t="str">
        <f t="shared" si="11"/>
        <v>3723</v>
      </c>
      <c r="I165" s="6" t="str">
        <f t="shared" si="12"/>
        <v/>
      </c>
      <c r="J165" s="5" t="s">
        <v>44</v>
      </c>
      <c r="K165" s="7" t="s">
        <v>45</v>
      </c>
      <c r="L165" s="7" t="s">
        <v>215</v>
      </c>
      <c r="M165" s="5"/>
      <c r="N165" s="5"/>
    </row>
    <row r="166" spans="1:14">
      <c r="A166" s="5">
        <v>80</v>
      </c>
      <c r="B166" s="5" t="s">
        <v>13</v>
      </c>
      <c r="C166" s="6">
        <f t="shared" si="9"/>
        <v>1</v>
      </c>
      <c r="D166" s="5" t="s">
        <v>14</v>
      </c>
      <c r="E166" s="6">
        <f t="shared" si="10"/>
        <v>2</v>
      </c>
      <c r="F166" s="5" t="s">
        <v>46</v>
      </c>
      <c r="G166" s="6" t="str">
        <f t="shared" si="2"/>
        <v>STr. MPK-4B12</v>
      </c>
      <c r="H166" s="6" t="str">
        <f t="shared" si="11"/>
        <v>3712</v>
      </c>
      <c r="I166" s="6" t="str">
        <f t="shared" si="12"/>
        <v/>
      </c>
      <c r="J166" s="5" t="s">
        <v>44</v>
      </c>
      <c r="K166" s="7" t="s">
        <v>45</v>
      </c>
      <c r="L166" s="7" t="s">
        <v>215</v>
      </c>
      <c r="M166" s="5"/>
      <c r="N166" s="5"/>
    </row>
    <row r="167" spans="1:14">
      <c r="A167" s="5">
        <v>80</v>
      </c>
      <c r="B167" s="5" t="s">
        <v>13</v>
      </c>
      <c r="C167" s="6">
        <f t="shared" si="9"/>
        <v>1</v>
      </c>
      <c r="D167" s="5" t="s">
        <v>9</v>
      </c>
      <c r="E167" s="6">
        <f t="shared" si="10"/>
        <v>3</v>
      </c>
      <c r="F167" s="5" t="s">
        <v>46</v>
      </c>
      <c r="G167" s="6" t="str">
        <f t="shared" si="2"/>
        <v>STr. MPK-4B13</v>
      </c>
      <c r="H167" s="6" t="str">
        <f t="shared" si="11"/>
        <v>3713</v>
      </c>
      <c r="I167" s="6" t="str">
        <f t="shared" si="12"/>
        <v/>
      </c>
      <c r="J167" s="5" t="s">
        <v>44</v>
      </c>
      <c r="K167" s="7" t="s">
        <v>45</v>
      </c>
      <c r="L167" s="7" t="s">
        <v>215</v>
      </c>
      <c r="M167" s="5"/>
      <c r="N167" s="5"/>
    </row>
    <row r="168" spans="1:14">
      <c r="A168" s="5">
        <v>81</v>
      </c>
      <c r="B168" s="5" t="s">
        <v>1</v>
      </c>
      <c r="C168" s="6">
        <f t="shared" si="9"/>
        <v>5</v>
      </c>
      <c r="D168" s="5" t="s">
        <v>6</v>
      </c>
      <c r="E168" s="6">
        <f t="shared" si="10"/>
        <v>5</v>
      </c>
      <c r="F168" s="5" t="s">
        <v>47</v>
      </c>
      <c r="G168" s="6" t="str">
        <f t="shared" si="2"/>
        <v>STr. MPK-4C55</v>
      </c>
      <c r="H168" s="6" t="str">
        <f t="shared" si="11"/>
        <v>3955</v>
      </c>
      <c r="I168" s="6" t="str">
        <f t="shared" si="12"/>
        <v/>
      </c>
      <c r="J168" s="5" t="s">
        <v>36</v>
      </c>
      <c r="K168" s="7" t="s">
        <v>37</v>
      </c>
      <c r="L168" s="7" t="s">
        <v>215</v>
      </c>
      <c r="M168" s="5"/>
      <c r="N168" s="5"/>
    </row>
    <row r="169" spans="1:14">
      <c r="A169" s="5">
        <v>81</v>
      </c>
      <c r="B169" s="5" t="s">
        <v>1</v>
      </c>
      <c r="C169" s="6">
        <f t="shared" si="9"/>
        <v>5</v>
      </c>
      <c r="D169" s="5" t="s">
        <v>7</v>
      </c>
      <c r="E169" s="6">
        <f t="shared" si="10"/>
        <v>6</v>
      </c>
      <c r="F169" s="5" t="s">
        <v>47</v>
      </c>
      <c r="G169" s="6" t="str">
        <f t="shared" si="2"/>
        <v>STr. MPK-4C56</v>
      </c>
      <c r="H169" s="6" t="str">
        <f t="shared" si="11"/>
        <v>3956</v>
      </c>
      <c r="I169" s="6" t="str">
        <f t="shared" si="12"/>
        <v/>
      </c>
      <c r="J169" s="5" t="s">
        <v>36</v>
      </c>
      <c r="K169" s="7" t="s">
        <v>37</v>
      </c>
      <c r="L169" s="7" t="s">
        <v>215</v>
      </c>
      <c r="M169" s="5"/>
      <c r="N169" s="5"/>
    </row>
    <row r="170" spans="1:14">
      <c r="A170" s="5">
        <v>82</v>
      </c>
      <c r="B170" s="5" t="s">
        <v>8</v>
      </c>
      <c r="C170" s="6">
        <f t="shared" si="9"/>
        <v>4</v>
      </c>
      <c r="D170" s="5" t="s">
        <v>9</v>
      </c>
      <c r="E170" s="6">
        <f t="shared" si="10"/>
        <v>3</v>
      </c>
      <c r="F170" s="5" t="s">
        <v>47</v>
      </c>
      <c r="G170" s="6" t="str">
        <f t="shared" si="2"/>
        <v>STr. MPK-4C43</v>
      </c>
      <c r="H170" s="6" t="str">
        <f t="shared" si="11"/>
        <v>3943</v>
      </c>
      <c r="I170" s="6" t="str">
        <f t="shared" si="12"/>
        <v/>
      </c>
      <c r="J170" s="5" t="s">
        <v>36</v>
      </c>
      <c r="K170" s="7" t="s">
        <v>37</v>
      </c>
      <c r="L170" s="7" t="s">
        <v>215</v>
      </c>
      <c r="M170" s="5"/>
      <c r="N170" s="5"/>
    </row>
    <row r="171" spans="1:14">
      <c r="A171" s="5">
        <v>82</v>
      </c>
      <c r="B171" s="5" t="s">
        <v>8</v>
      </c>
      <c r="C171" s="6">
        <f t="shared" si="9"/>
        <v>4</v>
      </c>
      <c r="D171" s="5" t="s">
        <v>2</v>
      </c>
      <c r="E171" s="6">
        <f t="shared" si="10"/>
        <v>4</v>
      </c>
      <c r="F171" s="5" t="s">
        <v>47</v>
      </c>
      <c r="G171" s="6" t="str">
        <f t="shared" si="2"/>
        <v>STr. MPK-4C44</v>
      </c>
      <c r="H171" s="6" t="str">
        <f t="shared" si="11"/>
        <v>3944</v>
      </c>
      <c r="I171" s="6" t="str">
        <f t="shared" si="12"/>
        <v/>
      </c>
      <c r="J171" s="5" t="s">
        <v>36</v>
      </c>
      <c r="K171" s="7" t="s">
        <v>37</v>
      </c>
      <c r="L171" s="7" t="s">
        <v>215</v>
      </c>
      <c r="M171" s="5"/>
      <c r="N171" s="5"/>
    </row>
    <row r="172" spans="1:14">
      <c r="A172" s="5">
        <v>83</v>
      </c>
      <c r="B172" s="5" t="s">
        <v>12</v>
      </c>
      <c r="C172" s="6">
        <f t="shared" si="9"/>
        <v>2</v>
      </c>
      <c r="D172" s="5" t="s">
        <v>23</v>
      </c>
      <c r="E172" s="6">
        <f t="shared" si="10"/>
        <v>7</v>
      </c>
      <c r="F172" s="5" t="s">
        <v>47</v>
      </c>
      <c r="G172" s="6" t="str">
        <f t="shared" si="2"/>
        <v>STr. MPK-4C27</v>
      </c>
      <c r="H172" s="6" t="str">
        <f t="shared" si="11"/>
        <v>5027</v>
      </c>
      <c r="I172" s="6" t="str">
        <f t="shared" si="12"/>
        <v>5427</v>
      </c>
      <c r="J172" s="5" t="s">
        <v>38</v>
      </c>
      <c r="K172" s="7" t="s">
        <v>176</v>
      </c>
      <c r="L172" s="7" t="s">
        <v>201</v>
      </c>
      <c r="M172" s="5"/>
      <c r="N172" s="5"/>
    </row>
    <row r="173" spans="1:14">
      <c r="A173" s="5">
        <v>83</v>
      </c>
      <c r="B173" s="5" t="s">
        <v>12</v>
      </c>
      <c r="C173" s="6">
        <f t="shared" si="9"/>
        <v>2</v>
      </c>
      <c r="D173" s="5" t="s">
        <v>26</v>
      </c>
      <c r="E173" s="6">
        <f t="shared" si="10"/>
        <v>8</v>
      </c>
      <c r="F173" s="5" t="s">
        <v>47</v>
      </c>
      <c r="G173" s="6" t="str">
        <f t="shared" si="2"/>
        <v>STr. MPK-4C28</v>
      </c>
      <c r="H173" s="6" t="str">
        <f t="shared" si="11"/>
        <v>5028</v>
      </c>
      <c r="I173" s="6" t="str">
        <f t="shared" si="12"/>
        <v>5428</v>
      </c>
      <c r="J173" s="5" t="s">
        <v>38</v>
      </c>
      <c r="K173" s="7" t="s">
        <v>176</v>
      </c>
      <c r="L173" s="7" t="s">
        <v>201</v>
      </c>
      <c r="M173" s="5"/>
      <c r="N173" s="5"/>
    </row>
    <row r="174" spans="1:14">
      <c r="A174" s="5">
        <v>84</v>
      </c>
      <c r="B174" s="5" t="s">
        <v>13</v>
      </c>
      <c r="C174" s="6">
        <f t="shared" si="9"/>
        <v>1</v>
      </c>
      <c r="D174" s="5" t="s">
        <v>7</v>
      </c>
      <c r="E174" s="6">
        <f t="shared" si="10"/>
        <v>6</v>
      </c>
      <c r="F174" s="5" t="s">
        <v>47</v>
      </c>
      <c r="G174" s="6" t="str">
        <f t="shared" si="2"/>
        <v>STr. MPK-4C16</v>
      </c>
      <c r="H174" s="6" t="str">
        <f t="shared" si="11"/>
        <v>5016</v>
      </c>
      <c r="I174" s="6" t="str">
        <f t="shared" si="12"/>
        <v>5416</v>
      </c>
      <c r="J174" s="5" t="s">
        <v>38</v>
      </c>
      <c r="K174" s="7" t="s">
        <v>176</v>
      </c>
      <c r="L174" s="7" t="s">
        <v>201</v>
      </c>
      <c r="M174" s="5"/>
      <c r="N174" s="5"/>
    </row>
    <row r="175" spans="1:14">
      <c r="A175" s="5">
        <v>84</v>
      </c>
      <c r="B175" s="5" t="s">
        <v>13</v>
      </c>
      <c r="C175" s="6">
        <f t="shared" si="9"/>
        <v>1</v>
      </c>
      <c r="D175" s="5" t="s">
        <v>23</v>
      </c>
      <c r="E175" s="6">
        <f t="shared" si="10"/>
        <v>7</v>
      </c>
      <c r="F175" s="5" t="s">
        <v>47</v>
      </c>
      <c r="G175" s="6" t="str">
        <f t="shared" si="2"/>
        <v>STr. MPK-4C17</v>
      </c>
      <c r="H175" s="6" t="str">
        <f t="shared" si="11"/>
        <v>5017</v>
      </c>
      <c r="I175" s="6" t="str">
        <f t="shared" si="12"/>
        <v>5417</v>
      </c>
      <c r="J175" s="5" t="s">
        <v>38</v>
      </c>
      <c r="K175" s="7" t="s">
        <v>176</v>
      </c>
      <c r="L175" s="7" t="s">
        <v>201</v>
      </c>
      <c r="M175" s="5"/>
      <c r="N175" s="5"/>
    </row>
    <row r="176" spans="1:14">
      <c r="A176" s="5">
        <v>85</v>
      </c>
      <c r="B176" s="5" t="s">
        <v>12</v>
      </c>
      <c r="C176" s="6">
        <f t="shared" si="9"/>
        <v>2</v>
      </c>
      <c r="D176" s="5" t="s">
        <v>9</v>
      </c>
      <c r="E176" s="6">
        <f t="shared" si="10"/>
        <v>3</v>
      </c>
      <c r="F176" s="5" t="s">
        <v>47</v>
      </c>
      <c r="G176" s="6" t="str">
        <f t="shared" si="2"/>
        <v>STr. MPK-4C23</v>
      </c>
      <c r="H176" s="6" t="str">
        <f t="shared" si="11"/>
        <v>1523</v>
      </c>
      <c r="I176" s="6" t="str">
        <f t="shared" si="12"/>
        <v>5623</v>
      </c>
      <c r="J176" s="5" t="s">
        <v>39</v>
      </c>
      <c r="K176" s="7" t="s">
        <v>134</v>
      </c>
      <c r="L176" s="7" t="s">
        <v>202</v>
      </c>
      <c r="M176" s="5"/>
      <c r="N176" s="5"/>
    </row>
    <row r="177" spans="1:14">
      <c r="A177" s="5">
        <v>85</v>
      </c>
      <c r="B177" s="5" t="s">
        <v>12</v>
      </c>
      <c r="C177" s="6">
        <f t="shared" si="9"/>
        <v>2</v>
      </c>
      <c r="D177" s="5" t="s">
        <v>2</v>
      </c>
      <c r="E177" s="6">
        <f t="shared" si="10"/>
        <v>4</v>
      </c>
      <c r="F177" s="5" t="s">
        <v>47</v>
      </c>
      <c r="G177" s="6" t="str">
        <f t="shared" si="2"/>
        <v>STr. MPK-4C24</v>
      </c>
      <c r="H177" s="6" t="str">
        <f t="shared" si="11"/>
        <v>1524</v>
      </c>
      <c r="I177" s="6" t="str">
        <f t="shared" si="12"/>
        <v>5624</v>
      </c>
      <c r="J177" s="5" t="s">
        <v>39</v>
      </c>
      <c r="K177" s="7" t="s">
        <v>134</v>
      </c>
      <c r="L177" s="7" t="s">
        <v>202</v>
      </c>
      <c r="M177" s="5"/>
      <c r="N177" s="5"/>
    </row>
    <row r="178" spans="1:14">
      <c r="A178" s="5">
        <v>86</v>
      </c>
      <c r="B178" s="5" t="s">
        <v>8</v>
      </c>
      <c r="C178" s="6">
        <f t="shared" si="9"/>
        <v>4</v>
      </c>
      <c r="D178" s="5" t="s">
        <v>6</v>
      </c>
      <c r="E178" s="6">
        <f t="shared" si="10"/>
        <v>5</v>
      </c>
      <c r="F178" s="5" t="s">
        <v>47</v>
      </c>
      <c r="G178" s="6" t="str">
        <f t="shared" si="2"/>
        <v>STr. MPK-4C45</v>
      </c>
      <c r="H178" s="6" t="str">
        <f t="shared" si="11"/>
        <v>1545</v>
      </c>
      <c r="I178" s="6" t="str">
        <f t="shared" si="12"/>
        <v>5645</v>
      </c>
      <c r="J178" s="5" t="s">
        <v>39</v>
      </c>
      <c r="K178" s="7" t="s">
        <v>134</v>
      </c>
      <c r="L178" s="7" t="s">
        <v>202</v>
      </c>
      <c r="M178" s="5"/>
      <c r="N178" s="5"/>
    </row>
    <row r="179" spans="1:14">
      <c r="A179" s="5">
        <v>86</v>
      </c>
      <c r="B179" s="5" t="s">
        <v>8</v>
      </c>
      <c r="C179" s="6">
        <f t="shared" si="9"/>
        <v>4</v>
      </c>
      <c r="D179" s="5" t="s">
        <v>7</v>
      </c>
      <c r="E179" s="6">
        <f t="shared" si="10"/>
        <v>6</v>
      </c>
      <c r="F179" s="5" t="s">
        <v>47</v>
      </c>
      <c r="G179" s="6" t="str">
        <f t="shared" si="2"/>
        <v>STr. MPK-4C46</v>
      </c>
      <c r="H179" s="6" t="str">
        <f t="shared" si="11"/>
        <v>1546</v>
      </c>
      <c r="I179" s="6" t="str">
        <f t="shared" si="12"/>
        <v>5646</v>
      </c>
      <c r="J179" s="5" t="s">
        <v>39</v>
      </c>
      <c r="K179" s="7" t="s">
        <v>134</v>
      </c>
      <c r="L179" s="7" t="s">
        <v>202</v>
      </c>
      <c r="M179" s="5"/>
      <c r="N179" s="5"/>
    </row>
    <row r="180" spans="1:14">
      <c r="A180" s="5">
        <v>87</v>
      </c>
      <c r="B180" s="5" t="s">
        <v>12</v>
      </c>
      <c r="C180" s="6">
        <f t="shared" si="9"/>
        <v>2</v>
      </c>
      <c r="D180" s="5" t="s">
        <v>17</v>
      </c>
      <c r="E180" s="6">
        <f t="shared" si="10"/>
        <v>1</v>
      </c>
      <c r="F180" s="5" t="s">
        <v>47</v>
      </c>
      <c r="G180" s="6" t="str">
        <f t="shared" si="2"/>
        <v>STr. MPK-4C21</v>
      </c>
      <c r="H180" s="6" t="str">
        <f t="shared" si="11"/>
        <v>4321</v>
      </c>
      <c r="I180" s="6" t="str">
        <f t="shared" si="12"/>
        <v/>
      </c>
      <c r="J180" s="5" t="s">
        <v>40</v>
      </c>
      <c r="K180" s="7" t="s">
        <v>41</v>
      </c>
      <c r="L180" s="7" t="s">
        <v>215</v>
      </c>
      <c r="M180" s="5"/>
      <c r="N180" s="5"/>
    </row>
    <row r="181" spans="1:14">
      <c r="A181" s="5">
        <v>87</v>
      </c>
      <c r="B181" s="5" t="s">
        <v>12</v>
      </c>
      <c r="C181" s="6">
        <f t="shared" si="9"/>
        <v>2</v>
      </c>
      <c r="D181" s="5" t="s">
        <v>14</v>
      </c>
      <c r="E181" s="6">
        <f t="shared" si="10"/>
        <v>2</v>
      </c>
      <c r="F181" s="5" t="s">
        <v>47</v>
      </c>
      <c r="G181" s="6" t="str">
        <f t="shared" si="2"/>
        <v>STr. MPK-4C22</v>
      </c>
      <c r="H181" s="6" t="str">
        <f t="shared" si="11"/>
        <v>4322</v>
      </c>
      <c r="I181" s="6" t="str">
        <f t="shared" si="12"/>
        <v/>
      </c>
      <c r="J181" s="5" t="s">
        <v>40</v>
      </c>
      <c r="K181" s="7" t="s">
        <v>41</v>
      </c>
      <c r="L181" s="7" t="s">
        <v>215</v>
      </c>
      <c r="M181" s="5"/>
      <c r="N181" s="5"/>
    </row>
    <row r="182" spans="1:14">
      <c r="A182" s="5">
        <v>88</v>
      </c>
      <c r="B182" s="5" t="s">
        <v>13</v>
      </c>
      <c r="C182" s="6">
        <f t="shared" si="9"/>
        <v>1</v>
      </c>
      <c r="D182" s="5" t="s">
        <v>14</v>
      </c>
      <c r="E182" s="6">
        <f t="shared" si="10"/>
        <v>2</v>
      </c>
      <c r="F182" s="5" t="s">
        <v>47</v>
      </c>
      <c r="G182" s="6" t="str">
        <f t="shared" si="2"/>
        <v>STr. MPK-4C12</v>
      </c>
      <c r="H182" s="6" t="str">
        <f t="shared" si="11"/>
        <v>4312</v>
      </c>
      <c r="I182" s="6" t="str">
        <f t="shared" si="12"/>
        <v/>
      </c>
      <c r="J182" s="5" t="s">
        <v>40</v>
      </c>
      <c r="K182" s="7" t="s">
        <v>41</v>
      </c>
      <c r="L182" s="7" t="s">
        <v>215</v>
      </c>
      <c r="M182" s="5"/>
      <c r="N182" s="5"/>
    </row>
    <row r="183" spans="1:14">
      <c r="A183" s="5">
        <v>88</v>
      </c>
      <c r="B183" s="5" t="s">
        <v>13</v>
      </c>
      <c r="C183" s="6">
        <f t="shared" si="9"/>
        <v>1</v>
      </c>
      <c r="D183" s="5" t="s">
        <v>9</v>
      </c>
      <c r="E183" s="6">
        <f t="shared" si="10"/>
        <v>3</v>
      </c>
      <c r="F183" s="5" t="s">
        <v>47</v>
      </c>
      <c r="G183" s="6" t="str">
        <f t="shared" si="2"/>
        <v>STr. MPK-4C13</v>
      </c>
      <c r="H183" s="6" t="str">
        <f t="shared" si="11"/>
        <v>4313</v>
      </c>
      <c r="I183" s="6" t="str">
        <f t="shared" si="12"/>
        <v/>
      </c>
      <c r="J183" s="5" t="s">
        <v>40</v>
      </c>
      <c r="K183" s="7" t="s">
        <v>41</v>
      </c>
      <c r="L183" s="7" t="s">
        <v>215</v>
      </c>
      <c r="M183" s="5"/>
      <c r="N183" s="5"/>
    </row>
    <row r="184" spans="1:14">
      <c r="A184" s="5">
        <v>89</v>
      </c>
      <c r="B184" s="5" t="s">
        <v>22</v>
      </c>
      <c r="C184" s="6">
        <f t="shared" si="9"/>
        <v>3</v>
      </c>
      <c r="D184" s="5" t="s">
        <v>7</v>
      </c>
      <c r="E184" s="6">
        <f t="shared" si="10"/>
        <v>6</v>
      </c>
      <c r="F184" s="5" t="s">
        <v>47</v>
      </c>
      <c r="G184" s="6" t="str">
        <f t="shared" si="2"/>
        <v>STr. MPK-4C36</v>
      </c>
      <c r="H184" s="6" t="str">
        <f t="shared" si="11"/>
        <v>4636</v>
      </c>
      <c r="I184" s="6" t="str">
        <f t="shared" si="12"/>
        <v/>
      </c>
      <c r="J184" s="5" t="s">
        <v>42</v>
      </c>
      <c r="K184" s="7" t="s">
        <v>19</v>
      </c>
      <c r="L184" s="7" t="s">
        <v>215</v>
      </c>
      <c r="M184" s="5"/>
      <c r="N184" s="5"/>
    </row>
    <row r="185" spans="1:14">
      <c r="A185" s="5">
        <v>89</v>
      </c>
      <c r="B185" s="5" t="s">
        <v>22</v>
      </c>
      <c r="C185" s="6">
        <f t="shared" si="9"/>
        <v>3</v>
      </c>
      <c r="D185" s="5" t="s">
        <v>23</v>
      </c>
      <c r="E185" s="6">
        <f t="shared" si="10"/>
        <v>7</v>
      </c>
      <c r="F185" s="5" t="s">
        <v>47</v>
      </c>
      <c r="G185" s="6" t="str">
        <f t="shared" si="2"/>
        <v>STr. MPK-4C37</v>
      </c>
      <c r="H185" s="6" t="str">
        <f t="shared" si="11"/>
        <v>4637</v>
      </c>
      <c r="I185" s="6" t="str">
        <f t="shared" si="12"/>
        <v/>
      </c>
      <c r="J185" s="5" t="s">
        <v>42</v>
      </c>
      <c r="K185" s="7" t="s">
        <v>19</v>
      </c>
      <c r="L185" s="7" t="s">
        <v>215</v>
      </c>
      <c r="M185" s="5"/>
      <c r="N185" s="5"/>
    </row>
    <row r="186" spans="1:14">
      <c r="A186" s="5">
        <v>90</v>
      </c>
      <c r="B186" s="5" t="s">
        <v>13</v>
      </c>
      <c r="C186" s="6">
        <f t="shared" si="9"/>
        <v>1</v>
      </c>
      <c r="D186" s="5" t="s">
        <v>2</v>
      </c>
      <c r="E186" s="6">
        <f t="shared" si="10"/>
        <v>4</v>
      </c>
      <c r="F186" s="5" t="s">
        <v>47</v>
      </c>
      <c r="G186" s="6" t="str">
        <f t="shared" si="2"/>
        <v>STr. MPK-4C14</v>
      </c>
      <c r="H186" s="6" t="str">
        <f t="shared" si="11"/>
        <v>4614</v>
      </c>
      <c r="I186" s="6" t="str">
        <f t="shared" si="12"/>
        <v/>
      </c>
      <c r="J186" s="5" t="s">
        <v>42</v>
      </c>
      <c r="K186" s="7" t="s">
        <v>19</v>
      </c>
      <c r="L186" s="7" t="s">
        <v>215</v>
      </c>
      <c r="M186" s="5"/>
      <c r="N186" s="5"/>
    </row>
    <row r="187" spans="1:14">
      <c r="A187" s="5">
        <v>90</v>
      </c>
      <c r="B187" s="5" t="s">
        <v>13</v>
      </c>
      <c r="C187" s="6">
        <f t="shared" si="9"/>
        <v>1</v>
      </c>
      <c r="D187" s="5" t="s">
        <v>6</v>
      </c>
      <c r="E187" s="6">
        <f t="shared" si="10"/>
        <v>5</v>
      </c>
      <c r="F187" s="5" t="s">
        <v>47</v>
      </c>
      <c r="G187" s="6" t="str">
        <f t="shared" si="2"/>
        <v>STr. MPK-4C15</v>
      </c>
      <c r="H187" s="6" t="str">
        <f t="shared" si="11"/>
        <v>4615</v>
      </c>
      <c r="I187" s="6" t="str">
        <f t="shared" si="12"/>
        <v/>
      </c>
      <c r="J187" s="5" t="s">
        <v>42</v>
      </c>
      <c r="K187" s="7" t="s">
        <v>19</v>
      </c>
      <c r="L187" s="7" t="s">
        <v>215</v>
      </c>
      <c r="M187" s="5"/>
      <c r="N187" s="5"/>
    </row>
    <row r="188" spans="1:14">
      <c r="A188" s="5">
        <v>91</v>
      </c>
      <c r="B188" s="5" t="s">
        <v>22</v>
      </c>
      <c r="C188" s="6">
        <f t="shared" si="9"/>
        <v>3</v>
      </c>
      <c r="D188" s="5" t="s">
        <v>17</v>
      </c>
      <c r="E188" s="6">
        <f t="shared" si="10"/>
        <v>1</v>
      </c>
      <c r="F188" s="5" t="s">
        <v>47</v>
      </c>
      <c r="G188" s="6" t="str">
        <f t="shared" si="2"/>
        <v>STr. MPK-4C31</v>
      </c>
      <c r="H188" s="6" t="str">
        <f t="shared" si="11"/>
        <v>4931</v>
      </c>
      <c r="I188" s="6" t="str">
        <f t="shared" si="12"/>
        <v>5531</v>
      </c>
      <c r="J188" s="5" t="s">
        <v>43</v>
      </c>
      <c r="K188" s="7" t="s">
        <v>56</v>
      </c>
      <c r="L188" s="7" t="s">
        <v>204</v>
      </c>
      <c r="M188" s="5"/>
      <c r="N188" s="5"/>
    </row>
    <row r="189" spans="1:14">
      <c r="A189" s="5">
        <v>91</v>
      </c>
      <c r="B189" s="5" t="s">
        <v>22</v>
      </c>
      <c r="C189" s="6">
        <f t="shared" si="9"/>
        <v>3</v>
      </c>
      <c r="D189" s="5" t="s">
        <v>14</v>
      </c>
      <c r="E189" s="6">
        <f t="shared" si="10"/>
        <v>2</v>
      </c>
      <c r="F189" s="5" t="s">
        <v>47</v>
      </c>
      <c r="G189" s="6" t="str">
        <f t="shared" si="2"/>
        <v>STr. MPK-4C32</v>
      </c>
      <c r="H189" s="6" t="str">
        <f t="shared" si="11"/>
        <v>4932</v>
      </c>
      <c r="I189" s="6" t="str">
        <f t="shared" si="12"/>
        <v>5532</v>
      </c>
      <c r="J189" s="5" t="s">
        <v>43</v>
      </c>
      <c r="K189" s="7" t="s">
        <v>56</v>
      </c>
      <c r="L189" s="7" t="s">
        <v>204</v>
      </c>
      <c r="M189" s="5"/>
      <c r="N189" s="5"/>
    </row>
    <row r="190" spans="1:14">
      <c r="A190" s="5">
        <v>91</v>
      </c>
      <c r="B190" s="5" t="s">
        <v>22</v>
      </c>
      <c r="C190" s="6">
        <f t="shared" si="9"/>
        <v>3</v>
      </c>
      <c r="D190" s="5" t="s">
        <v>9</v>
      </c>
      <c r="E190" s="6">
        <f t="shared" si="10"/>
        <v>3</v>
      </c>
      <c r="F190" s="5" t="s">
        <v>47</v>
      </c>
      <c r="G190" s="6" t="str">
        <f t="shared" si="2"/>
        <v>STr. MPK-4C33</v>
      </c>
      <c r="H190" s="6" t="str">
        <f t="shared" si="11"/>
        <v>4933</v>
      </c>
      <c r="I190" s="6" t="str">
        <f t="shared" si="12"/>
        <v>5533</v>
      </c>
      <c r="J190" s="5" t="s">
        <v>43</v>
      </c>
      <c r="K190" s="7" t="s">
        <v>56</v>
      </c>
      <c r="L190" s="7" t="s">
        <v>204</v>
      </c>
      <c r="M190" s="5"/>
      <c r="N190" s="5"/>
    </row>
    <row r="191" spans="1:14">
      <c r="A191" s="5">
        <v>92</v>
      </c>
      <c r="B191" s="5" t="s">
        <v>12</v>
      </c>
      <c r="C191" s="6">
        <f t="shared" si="9"/>
        <v>2</v>
      </c>
      <c r="D191" s="5" t="s">
        <v>6</v>
      </c>
      <c r="E191" s="6">
        <f t="shared" si="10"/>
        <v>5</v>
      </c>
      <c r="F191" s="5" t="s">
        <v>47</v>
      </c>
      <c r="G191" s="6" t="str">
        <f t="shared" si="2"/>
        <v>STr. MPK-4C25</v>
      </c>
      <c r="H191" s="6" t="str">
        <f t="shared" si="11"/>
        <v>4925</v>
      </c>
      <c r="I191" s="6" t="str">
        <f t="shared" si="12"/>
        <v>5525</v>
      </c>
      <c r="J191" s="5" t="s">
        <v>43</v>
      </c>
      <c r="K191" s="7" t="s">
        <v>56</v>
      </c>
      <c r="L191" s="7" t="s">
        <v>204</v>
      </c>
      <c r="M191" s="5"/>
      <c r="N191" s="5"/>
    </row>
    <row r="192" spans="1:14">
      <c r="A192" s="5">
        <v>92</v>
      </c>
      <c r="B192" s="5" t="s">
        <v>12</v>
      </c>
      <c r="C192" s="6">
        <f t="shared" si="9"/>
        <v>2</v>
      </c>
      <c r="D192" s="5" t="s">
        <v>7</v>
      </c>
      <c r="E192" s="6">
        <f t="shared" si="10"/>
        <v>6</v>
      </c>
      <c r="F192" s="5" t="s">
        <v>47</v>
      </c>
      <c r="G192" s="6" t="str">
        <f t="shared" si="2"/>
        <v>STr. MPK-4C26</v>
      </c>
      <c r="H192" s="6" t="str">
        <f t="shared" si="11"/>
        <v>4926</v>
      </c>
      <c r="I192" s="6" t="str">
        <f t="shared" si="12"/>
        <v>5526</v>
      </c>
      <c r="J192" s="5" t="s">
        <v>43</v>
      </c>
      <c r="K192" s="7" t="s">
        <v>56</v>
      </c>
      <c r="L192" s="7" t="s">
        <v>204</v>
      </c>
      <c r="M192" s="5"/>
      <c r="N192" s="5"/>
    </row>
    <row r="193" spans="1:14">
      <c r="A193" s="5">
        <v>93</v>
      </c>
      <c r="B193" s="5" t="s">
        <v>22</v>
      </c>
      <c r="C193" s="6">
        <f t="shared" si="9"/>
        <v>3</v>
      </c>
      <c r="D193" s="5" t="s">
        <v>2</v>
      </c>
      <c r="E193" s="6">
        <f t="shared" si="10"/>
        <v>4</v>
      </c>
      <c r="F193" s="5" t="s">
        <v>47</v>
      </c>
      <c r="G193" s="6" t="str">
        <f t="shared" si="2"/>
        <v>STr. MPK-4C34</v>
      </c>
      <c r="H193" s="6" t="str">
        <f t="shared" si="11"/>
        <v>3734</v>
      </c>
      <c r="I193" s="6" t="str">
        <f t="shared" si="12"/>
        <v/>
      </c>
      <c r="J193" s="5" t="s">
        <v>44</v>
      </c>
      <c r="K193" s="7" t="s">
        <v>45</v>
      </c>
      <c r="L193" s="7" t="s">
        <v>215</v>
      </c>
      <c r="M193" s="5"/>
      <c r="N193" s="5"/>
    </row>
    <row r="194" spans="1:14">
      <c r="A194" s="5">
        <v>93</v>
      </c>
      <c r="B194" s="5" t="s">
        <v>22</v>
      </c>
      <c r="C194" s="6">
        <f t="shared" ref="C194:C257" si="13">VLOOKUP(B194,Hari,2,FALSE)</f>
        <v>3</v>
      </c>
      <c r="D194" s="5" t="s">
        <v>6</v>
      </c>
      <c r="E194" s="6">
        <f t="shared" ref="E194:E257" si="14">VLOOKUP(D194,Jam,2,FALSE)</f>
        <v>5</v>
      </c>
      <c r="F194" s="5" t="s">
        <v>47</v>
      </c>
      <c r="G194" s="6" t="str">
        <f t="shared" si="2"/>
        <v>STr. MPK-4C35</v>
      </c>
      <c r="H194" s="6" t="str">
        <f t="shared" si="11"/>
        <v>3735</v>
      </c>
      <c r="I194" s="6" t="str">
        <f t="shared" si="12"/>
        <v/>
      </c>
      <c r="J194" s="5" t="s">
        <v>44</v>
      </c>
      <c r="K194" s="7" t="s">
        <v>45</v>
      </c>
      <c r="L194" s="7" t="s">
        <v>215</v>
      </c>
      <c r="M194" s="5"/>
      <c r="N194" s="5"/>
    </row>
    <row r="195" spans="1:14">
      <c r="A195" s="5">
        <v>94</v>
      </c>
      <c r="B195" s="5" t="s">
        <v>1</v>
      </c>
      <c r="C195" s="6">
        <f t="shared" si="13"/>
        <v>5</v>
      </c>
      <c r="D195" s="5" t="s">
        <v>17</v>
      </c>
      <c r="E195" s="6">
        <f t="shared" si="14"/>
        <v>1</v>
      </c>
      <c r="F195" s="5" t="s">
        <v>47</v>
      </c>
      <c r="G195" s="6" t="str">
        <f t="shared" si="2"/>
        <v>STr. MPK-4C51</v>
      </c>
      <c r="H195" s="6" t="str">
        <f t="shared" ref="H195:H258" si="15">LEFT(K195,2)&amp;$C195&amp;$E195</f>
        <v>3751</v>
      </c>
      <c r="I195" s="6" t="str">
        <f t="shared" ref="I195:I258" si="16">IF(LEFT(L195,2)&lt;&gt;"",LEFT(L195,2)&amp;$C195&amp;$E195,"")</f>
        <v/>
      </c>
      <c r="J195" s="5" t="s">
        <v>44</v>
      </c>
      <c r="K195" s="7" t="s">
        <v>45</v>
      </c>
      <c r="L195" s="7" t="s">
        <v>215</v>
      </c>
      <c r="M195" s="5"/>
      <c r="N195" s="5"/>
    </row>
    <row r="196" spans="1:14">
      <c r="A196" s="5">
        <v>94</v>
      </c>
      <c r="B196" s="5" t="s">
        <v>1</v>
      </c>
      <c r="C196" s="6">
        <f t="shared" si="13"/>
        <v>5</v>
      </c>
      <c r="D196" s="5" t="s">
        <v>14</v>
      </c>
      <c r="E196" s="6">
        <f t="shared" si="14"/>
        <v>2</v>
      </c>
      <c r="F196" s="5" t="s">
        <v>47</v>
      </c>
      <c r="G196" s="6" t="str">
        <f t="shared" si="2"/>
        <v>STr. MPK-4C52</v>
      </c>
      <c r="H196" s="6" t="str">
        <f t="shared" si="15"/>
        <v>3752</v>
      </c>
      <c r="I196" s="6" t="str">
        <f t="shared" si="16"/>
        <v/>
      </c>
      <c r="J196" s="5" t="s">
        <v>44</v>
      </c>
      <c r="K196" s="7" t="s">
        <v>45</v>
      </c>
      <c r="L196" s="7" t="s">
        <v>215</v>
      </c>
      <c r="M196" s="5"/>
      <c r="N196" s="5"/>
    </row>
    <row r="197" spans="1:14">
      <c r="A197" s="5">
        <v>95</v>
      </c>
      <c r="B197" s="5" t="s">
        <v>1</v>
      </c>
      <c r="C197" s="6">
        <f t="shared" si="13"/>
        <v>5</v>
      </c>
      <c r="D197" s="5" t="s">
        <v>9</v>
      </c>
      <c r="E197" s="6">
        <f t="shared" si="14"/>
        <v>3</v>
      </c>
      <c r="F197" s="5" t="s">
        <v>48</v>
      </c>
      <c r="G197" s="6" t="str">
        <f t="shared" si="2"/>
        <v>STr. MPK-4D53</v>
      </c>
      <c r="H197" s="6" t="str">
        <f t="shared" si="15"/>
        <v>3953</v>
      </c>
      <c r="I197" s="6" t="str">
        <f t="shared" si="16"/>
        <v/>
      </c>
      <c r="J197" s="5" t="s">
        <v>36</v>
      </c>
      <c r="K197" s="7" t="s">
        <v>37</v>
      </c>
      <c r="L197" s="7" t="s">
        <v>215</v>
      </c>
      <c r="M197" s="5"/>
      <c r="N197" s="5"/>
    </row>
    <row r="198" spans="1:14">
      <c r="A198" s="5">
        <v>95</v>
      </c>
      <c r="B198" s="5" t="s">
        <v>1</v>
      </c>
      <c r="C198" s="6">
        <f t="shared" si="13"/>
        <v>5</v>
      </c>
      <c r="D198" s="5" t="s">
        <v>2</v>
      </c>
      <c r="E198" s="6">
        <f t="shared" si="14"/>
        <v>4</v>
      </c>
      <c r="F198" s="5" t="s">
        <v>48</v>
      </c>
      <c r="G198" s="6" t="str">
        <f t="shared" si="2"/>
        <v>STr. MPK-4D54</v>
      </c>
      <c r="H198" s="6" t="str">
        <f t="shared" si="15"/>
        <v>3954</v>
      </c>
      <c r="I198" s="6" t="str">
        <f t="shared" si="16"/>
        <v/>
      </c>
      <c r="J198" s="5" t="s">
        <v>36</v>
      </c>
      <c r="K198" s="7" t="s">
        <v>37</v>
      </c>
      <c r="L198" s="7" t="s">
        <v>215</v>
      </c>
      <c r="M198" s="5"/>
      <c r="N198" s="5"/>
    </row>
    <row r="199" spans="1:14">
      <c r="A199" s="5">
        <v>96</v>
      </c>
      <c r="B199" s="5" t="s">
        <v>12</v>
      </c>
      <c r="C199" s="6">
        <f t="shared" si="13"/>
        <v>2</v>
      </c>
      <c r="D199" s="5" t="s">
        <v>14</v>
      </c>
      <c r="E199" s="6">
        <f t="shared" si="14"/>
        <v>2</v>
      </c>
      <c r="F199" s="5" t="s">
        <v>48</v>
      </c>
      <c r="G199" s="6" t="str">
        <f t="shared" si="2"/>
        <v>STr. MPK-4D22</v>
      </c>
      <c r="H199" s="6" t="str">
        <f t="shared" si="15"/>
        <v>3922</v>
      </c>
      <c r="I199" s="6" t="str">
        <f t="shared" si="16"/>
        <v/>
      </c>
      <c r="J199" s="5" t="s">
        <v>36</v>
      </c>
      <c r="K199" s="7" t="s">
        <v>37</v>
      </c>
      <c r="L199" s="7" t="s">
        <v>215</v>
      </c>
      <c r="M199" s="5"/>
      <c r="N199" s="5"/>
    </row>
    <row r="200" spans="1:14">
      <c r="A200" s="5">
        <v>96</v>
      </c>
      <c r="B200" s="5" t="s">
        <v>12</v>
      </c>
      <c r="C200" s="6">
        <f t="shared" si="13"/>
        <v>2</v>
      </c>
      <c r="D200" s="5" t="s">
        <v>9</v>
      </c>
      <c r="E200" s="6">
        <f t="shared" si="14"/>
        <v>3</v>
      </c>
      <c r="F200" s="5" t="s">
        <v>48</v>
      </c>
      <c r="G200" s="6" t="str">
        <f t="shared" si="2"/>
        <v>STr. MPK-4D23</v>
      </c>
      <c r="H200" s="6" t="str">
        <f t="shared" si="15"/>
        <v>3923</v>
      </c>
      <c r="I200" s="6" t="str">
        <f t="shared" si="16"/>
        <v/>
      </c>
      <c r="J200" s="5" t="s">
        <v>36</v>
      </c>
      <c r="K200" s="7" t="s">
        <v>37</v>
      </c>
      <c r="L200" s="7" t="s">
        <v>215</v>
      </c>
      <c r="M200" s="5"/>
      <c r="N200" s="5"/>
    </row>
    <row r="201" spans="1:14">
      <c r="A201" s="5">
        <v>97</v>
      </c>
      <c r="B201" s="5" t="s">
        <v>12</v>
      </c>
      <c r="C201" s="6">
        <f t="shared" si="13"/>
        <v>2</v>
      </c>
      <c r="D201" s="5" t="s">
        <v>2</v>
      </c>
      <c r="E201" s="6">
        <f t="shared" si="14"/>
        <v>4</v>
      </c>
      <c r="F201" s="5" t="s">
        <v>48</v>
      </c>
      <c r="G201" s="6" t="str">
        <f t="shared" si="2"/>
        <v>STr. MPK-4D24</v>
      </c>
      <c r="H201" s="6" t="str">
        <f t="shared" si="15"/>
        <v>5024</v>
      </c>
      <c r="I201" s="6" t="str">
        <f t="shared" si="16"/>
        <v>5424</v>
      </c>
      <c r="J201" s="5" t="s">
        <v>38</v>
      </c>
      <c r="K201" s="7" t="s">
        <v>176</v>
      </c>
      <c r="L201" s="7" t="s">
        <v>201</v>
      </c>
      <c r="M201" s="5"/>
      <c r="N201" s="5"/>
    </row>
    <row r="202" spans="1:14">
      <c r="A202" s="5">
        <v>97</v>
      </c>
      <c r="B202" s="5" t="s">
        <v>12</v>
      </c>
      <c r="C202" s="6">
        <f t="shared" si="13"/>
        <v>2</v>
      </c>
      <c r="D202" s="5" t="s">
        <v>6</v>
      </c>
      <c r="E202" s="6">
        <f t="shared" si="14"/>
        <v>5</v>
      </c>
      <c r="F202" s="5" t="s">
        <v>48</v>
      </c>
      <c r="G202" s="6" t="str">
        <f t="shared" si="2"/>
        <v>STr. MPK-4D25</v>
      </c>
      <c r="H202" s="6" t="str">
        <f t="shared" si="15"/>
        <v>5025</v>
      </c>
      <c r="I202" s="6" t="str">
        <f t="shared" si="16"/>
        <v>5425</v>
      </c>
      <c r="J202" s="5" t="s">
        <v>38</v>
      </c>
      <c r="K202" s="7" t="s">
        <v>176</v>
      </c>
      <c r="L202" s="7" t="s">
        <v>201</v>
      </c>
      <c r="M202" s="5"/>
      <c r="N202" s="5"/>
    </row>
    <row r="203" spans="1:14">
      <c r="A203" s="5">
        <v>98</v>
      </c>
      <c r="B203" s="5" t="s">
        <v>8</v>
      </c>
      <c r="C203" s="6">
        <f t="shared" si="13"/>
        <v>4</v>
      </c>
      <c r="D203" s="5" t="s">
        <v>17</v>
      </c>
      <c r="E203" s="6">
        <f t="shared" si="14"/>
        <v>1</v>
      </c>
      <c r="F203" s="5" t="s">
        <v>48</v>
      </c>
      <c r="G203" s="6" t="str">
        <f t="shared" si="2"/>
        <v>STr. MPK-4D41</v>
      </c>
      <c r="H203" s="6" t="str">
        <f t="shared" si="15"/>
        <v>5041</v>
      </c>
      <c r="I203" s="6" t="str">
        <f t="shared" si="16"/>
        <v>5441</v>
      </c>
      <c r="J203" s="5" t="s">
        <v>38</v>
      </c>
      <c r="K203" s="7" t="s">
        <v>176</v>
      </c>
      <c r="L203" s="7" t="s">
        <v>201</v>
      </c>
      <c r="M203" s="5"/>
      <c r="N203" s="5"/>
    </row>
    <row r="204" spans="1:14">
      <c r="A204" s="5">
        <v>98</v>
      </c>
      <c r="B204" s="5" t="s">
        <v>8</v>
      </c>
      <c r="C204" s="6">
        <f t="shared" si="13"/>
        <v>4</v>
      </c>
      <c r="D204" s="5" t="s">
        <v>14</v>
      </c>
      <c r="E204" s="6">
        <f t="shared" si="14"/>
        <v>2</v>
      </c>
      <c r="F204" s="5" t="s">
        <v>48</v>
      </c>
      <c r="G204" s="6" t="str">
        <f t="shared" si="2"/>
        <v>STr. MPK-4D42</v>
      </c>
      <c r="H204" s="6" t="str">
        <f t="shared" si="15"/>
        <v>5042</v>
      </c>
      <c r="I204" s="6" t="str">
        <f t="shared" si="16"/>
        <v>5442</v>
      </c>
      <c r="J204" s="5" t="s">
        <v>38</v>
      </c>
      <c r="K204" s="7" t="s">
        <v>176</v>
      </c>
      <c r="L204" s="7" t="s">
        <v>201</v>
      </c>
      <c r="M204" s="5"/>
      <c r="N204" s="5"/>
    </row>
    <row r="205" spans="1:14">
      <c r="A205" s="5">
        <v>99</v>
      </c>
      <c r="B205" s="5" t="s">
        <v>13</v>
      </c>
      <c r="C205" s="6">
        <f t="shared" si="13"/>
        <v>1</v>
      </c>
      <c r="D205" s="5" t="s">
        <v>2</v>
      </c>
      <c r="E205" s="6">
        <f t="shared" si="14"/>
        <v>4</v>
      </c>
      <c r="F205" s="5" t="s">
        <v>48</v>
      </c>
      <c r="G205" s="6" t="str">
        <f t="shared" si="2"/>
        <v>STr. MPK-4D14</v>
      </c>
      <c r="H205" s="6" t="str">
        <f t="shared" si="15"/>
        <v>1514</v>
      </c>
      <c r="I205" s="6" t="str">
        <f t="shared" si="16"/>
        <v>5614</v>
      </c>
      <c r="J205" s="5" t="s">
        <v>39</v>
      </c>
      <c r="K205" s="7" t="s">
        <v>134</v>
      </c>
      <c r="L205" s="7" t="s">
        <v>202</v>
      </c>
      <c r="M205" s="5"/>
      <c r="N205" s="5"/>
    </row>
    <row r="206" spans="1:14">
      <c r="A206" s="5">
        <v>99</v>
      </c>
      <c r="B206" s="5" t="s">
        <v>13</v>
      </c>
      <c r="C206" s="6">
        <f t="shared" si="13"/>
        <v>1</v>
      </c>
      <c r="D206" s="5" t="s">
        <v>6</v>
      </c>
      <c r="E206" s="6">
        <f t="shared" si="14"/>
        <v>5</v>
      </c>
      <c r="F206" s="5" t="s">
        <v>48</v>
      </c>
      <c r="G206" s="6" t="str">
        <f t="shared" si="2"/>
        <v>STr. MPK-4D15</v>
      </c>
      <c r="H206" s="6" t="str">
        <f t="shared" si="15"/>
        <v>1515</v>
      </c>
      <c r="I206" s="6" t="str">
        <f t="shared" si="16"/>
        <v>5615</v>
      </c>
      <c r="J206" s="5" t="s">
        <v>39</v>
      </c>
      <c r="K206" s="7" t="s">
        <v>134</v>
      </c>
      <c r="L206" s="7" t="s">
        <v>202</v>
      </c>
      <c r="M206" s="5"/>
      <c r="N206" s="5"/>
    </row>
    <row r="207" spans="1:14">
      <c r="A207" s="5">
        <v>100</v>
      </c>
      <c r="B207" s="5" t="s">
        <v>22</v>
      </c>
      <c r="C207" s="6">
        <f t="shared" si="13"/>
        <v>3</v>
      </c>
      <c r="D207" s="5" t="s">
        <v>6</v>
      </c>
      <c r="E207" s="6">
        <f t="shared" si="14"/>
        <v>5</v>
      </c>
      <c r="F207" s="5" t="s">
        <v>48</v>
      </c>
      <c r="G207" s="6" t="str">
        <f t="shared" si="2"/>
        <v>STr. MPK-4D35</v>
      </c>
      <c r="H207" s="6" t="str">
        <f t="shared" si="15"/>
        <v>1535</v>
      </c>
      <c r="I207" s="6" t="str">
        <f t="shared" si="16"/>
        <v>5635</v>
      </c>
      <c r="J207" s="5" t="s">
        <v>39</v>
      </c>
      <c r="K207" s="7" t="s">
        <v>134</v>
      </c>
      <c r="L207" s="7" t="s">
        <v>202</v>
      </c>
      <c r="M207" s="5"/>
      <c r="N207" s="5"/>
    </row>
    <row r="208" spans="1:14">
      <c r="A208" s="5">
        <v>100</v>
      </c>
      <c r="B208" s="5" t="s">
        <v>22</v>
      </c>
      <c r="C208" s="6">
        <f t="shared" si="13"/>
        <v>3</v>
      </c>
      <c r="D208" s="5" t="s">
        <v>7</v>
      </c>
      <c r="E208" s="6">
        <f t="shared" si="14"/>
        <v>6</v>
      </c>
      <c r="F208" s="5" t="s">
        <v>48</v>
      </c>
      <c r="G208" s="6" t="str">
        <f t="shared" si="2"/>
        <v>STr. MPK-4D36</v>
      </c>
      <c r="H208" s="6" t="str">
        <f t="shared" si="15"/>
        <v>1536</v>
      </c>
      <c r="I208" s="6" t="str">
        <f t="shared" si="16"/>
        <v>5636</v>
      </c>
      <c r="J208" s="5" t="s">
        <v>39</v>
      </c>
      <c r="K208" s="7" t="s">
        <v>134</v>
      </c>
      <c r="L208" s="7" t="s">
        <v>202</v>
      </c>
      <c r="M208" s="5"/>
      <c r="N208" s="5"/>
    </row>
    <row r="209" spans="1:14">
      <c r="A209" s="5">
        <v>101</v>
      </c>
      <c r="B209" s="5" t="s">
        <v>8</v>
      </c>
      <c r="C209" s="6">
        <f t="shared" si="13"/>
        <v>4</v>
      </c>
      <c r="D209" s="5" t="s">
        <v>2</v>
      </c>
      <c r="E209" s="6">
        <f t="shared" si="14"/>
        <v>4</v>
      </c>
      <c r="F209" s="5" t="s">
        <v>48</v>
      </c>
      <c r="G209" s="6" t="str">
        <f t="shared" si="2"/>
        <v>STr. MPK-4D44</v>
      </c>
      <c r="H209" s="6" t="str">
        <f t="shared" si="15"/>
        <v>4344</v>
      </c>
      <c r="I209" s="6" t="str">
        <f t="shared" si="16"/>
        <v/>
      </c>
      <c r="J209" s="5" t="s">
        <v>40</v>
      </c>
      <c r="K209" s="7" t="s">
        <v>41</v>
      </c>
      <c r="L209" s="7" t="s">
        <v>215</v>
      </c>
      <c r="M209" s="5"/>
      <c r="N209" s="5"/>
    </row>
    <row r="210" spans="1:14">
      <c r="A210" s="5">
        <v>101</v>
      </c>
      <c r="B210" s="5" t="s">
        <v>8</v>
      </c>
      <c r="C210" s="6">
        <f t="shared" si="13"/>
        <v>4</v>
      </c>
      <c r="D210" s="5" t="s">
        <v>6</v>
      </c>
      <c r="E210" s="6">
        <f t="shared" si="14"/>
        <v>5</v>
      </c>
      <c r="F210" s="5" t="s">
        <v>48</v>
      </c>
      <c r="G210" s="6" t="str">
        <f t="shared" si="2"/>
        <v>STr. MPK-4D45</v>
      </c>
      <c r="H210" s="6" t="str">
        <f t="shared" si="15"/>
        <v>4345</v>
      </c>
      <c r="I210" s="6" t="str">
        <f t="shared" si="16"/>
        <v/>
      </c>
      <c r="J210" s="5" t="s">
        <v>40</v>
      </c>
      <c r="K210" s="7" t="s">
        <v>41</v>
      </c>
      <c r="L210" s="7" t="s">
        <v>215</v>
      </c>
      <c r="M210" s="5"/>
      <c r="N210" s="5"/>
    </row>
    <row r="211" spans="1:14">
      <c r="A211" s="5">
        <v>102</v>
      </c>
      <c r="B211" s="5" t="s">
        <v>1</v>
      </c>
      <c r="C211" s="6">
        <f t="shared" si="13"/>
        <v>5</v>
      </c>
      <c r="D211" s="5" t="s">
        <v>17</v>
      </c>
      <c r="E211" s="6">
        <f t="shared" si="14"/>
        <v>1</v>
      </c>
      <c r="F211" s="5" t="s">
        <v>48</v>
      </c>
      <c r="G211" s="6" t="str">
        <f t="shared" si="2"/>
        <v>STr. MPK-4D51</v>
      </c>
      <c r="H211" s="6" t="str">
        <f t="shared" si="15"/>
        <v>4351</v>
      </c>
      <c r="I211" s="6" t="str">
        <f t="shared" si="16"/>
        <v/>
      </c>
      <c r="J211" s="5" t="s">
        <v>40</v>
      </c>
      <c r="K211" s="7" t="s">
        <v>41</v>
      </c>
      <c r="L211" s="7" t="s">
        <v>215</v>
      </c>
      <c r="M211" s="5"/>
      <c r="N211" s="5"/>
    </row>
    <row r="212" spans="1:14">
      <c r="A212" s="5">
        <v>102</v>
      </c>
      <c r="B212" s="5" t="s">
        <v>1</v>
      </c>
      <c r="C212" s="6">
        <f t="shared" si="13"/>
        <v>5</v>
      </c>
      <c r="D212" s="5" t="s">
        <v>14</v>
      </c>
      <c r="E212" s="6">
        <f t="shared" si="14"/>
        <v>2</v>
      </c>
      <c r="F212" s="5" t="s">
        <v>48</v>
      </c>
      <c r="G212" s="6" t="str">
        <f t="shared" si="2"/>
        <v>STr. MPK-4D52</v>
      </c>
      <c r="H212" s="6" t="str">
        <f t="shared" si="15"/>
        <v>4352</v>
      </c>
      <c r="I212" s="6" t="str">
        <f t="shared" si="16"/>
        <v/>
      </c>
      <c r="J212" s="5" t="s">
        <v>40</v>
      </c>
      <c r="K212" s="7" t="s">
        <v>41</v>
      </c>
      <c r="L212" s="7" t="s">
        <v>215</v>
      </c>
      <c r="M212" s="5"/>
      <c r="N212" s="5"/>
    </row>
    <row r="213" spans="1:14">
      <c r="A213" s="5">
        <v>103</v>
      </c>
      <c r="B213" s="5" t="s">
        <v>13</v>
      </c>
      <c r="C213" s="6">
        <f t="shared" si="13"/>
        <v>1</v>
      </c>
      <c r="D213" s="5" t="s">
        <v>7</v>
      </c>
      <c r="E213" s="6">
        <f t="shared" si="14"/>
        <v>6</v>
      </c>
      <c r="F213" s="5" t="s">
        <v>48</v>
      </c>
      <c r="G213" s="6" t="str">
        <f t="shared" si="2"/>
        <v>STr. MPK-4D16</v>
      </c>
      <c r="H213" s="6" t="str">
        <f t="shared" si="15"/>
        <v>4616</v>
      </c>
      <c r="I213" s="6" t="str">
        <f t="shared" si="16"/>
        <v/>
      </c>
      <c r="J213" s="5" t="s">
        <v>42</v>
      </c>
      <c r="K213" s="7" t="s">
        <v>19</v>
      </c>
      <c r="L213" s="7" t="s">
        <v>215</v>
      </c>
      <c r="M213" s="5"/>
      <c r="N213" s="5"/>
    </row>
    <row r="214" spans="1:14">
      <c r="A214" s="5">
        <v>103</v>
      </c>
      <c r="B214" s="5" t="s">
        <v>13</v>
      </c>
      <c r="C214" s="6">
        <f t="shared" si="13"/>
        <v>1</v>
      </c>
      <c r="D214" s="5" t="s">
        <v>23</v>
      </c>
      <c r="E214" s="6">
        <f t="shared" si="14"/>
        <v>7</v>
      </c>
      <c r="F214" s="5" t="s">
        <v>48</v>
      </c>
      <c r="G214" s="6" t="str">
        <f t="shared" si="2"/>
        <v>STr. MPK-4D17</v>
      </c>
      <c r="H214" s="6" t="str">
        <f t="shared" si="15"/>
        <v>4617</v>
      </c>
      <c r="I214" s="6" t="str">
        <f t="shared" si="16"/>
        <v/>
      </c>
      <c r="J214" s="5" t="s">
        <v>42</v>
      </c>
      <c r="K214" s="7" t="s">
        <v>19</v>
      </c>
      <c r="L214" s="7" t="s">
        <v>215</v>
      </c>
      <c r="M214" s="5"/>
      <c r="N214" s="5"/>
    </row>
    <row r="215" spans="1:14">
      <c r="A215" s="5">
        <v>104</v>
      </c>
      <c r="B215" s="5" t="s">
        <v>8</v>
      </c>
      <c r="C215" s="6">
        <f t="shared" si="13"/>
        <v>4</v>
      </c>
      <c r="D215" s="5" t="s">
        <v>23</v>
      </c>
      <c r="E215" s="6">
        <f t="shared" si="14"/>
        <v>7</v>
      </c>
      <c r="F215" s="5" t="s">
        <v>48</v>
      </c>
      <c r="G215" s="6" t="str">
        <f t="shared" si="2"/>
        <v>STr. MPK-4D47</v>
      </c>
      <c r="H215" s="6" t="str">
        <f t="shared" si="15"/>
        <v>4647</v>
      </c>
      <c r="I215" s="6" t="str">
        <f t="shared" si="16"/>
        <v/>
      </c>
      <c r="J215" s="5" t="s">
        <v>42</v>
      </c>
      <c r="K215" s="7" t="s">
        <v>19</v>
      </c>
      <c r="L215" s="7" t="s">
        <v>215</v>
      </c>
      <c r="M215" s="5"/>
      <c r="N215" s="5"/>
    </row>
    <row r="216" spans="1:14">
      <c r="A216" s="5">
        <v>104</v>
      </c>
      <c r="B216" s="5" t="s">
        <v>8</v>
      </c>
      <c r="C216" s="6">
        <f t="shared" si="13"/>
        <v>4</v>
      </c>
      <c r="D216" s="5" t="s">
        <v>26</v>
      </c>
      <c r="E216" s="6">
        <f t="shared" si="14"/>
        <v>8</v>
      </c>
      <c r="F216" s="5" t="s">
        <v>48</v>
      </c>
      <c r="G216" s="6" t="str">
        <f t="shared" si="2"/>
        <v>STr. MPK-4D48</v>
      </c>
      <c r="H216" s="6" t="str">
        <f t="shared" si="15"/>
        <v>4648</v>
      </c>
      <c r="I216" s="6" t="str">
        <f t="shared" si="16"/>
        <v/>
      </c>
      <c r="J216" s="5" t="s">
        <v>42</v>
      </c>
      <c r="K216" s="7" t="s">
        <v>19</v>
      </c>
      <c r="L216" s="7" t="s">
        <v>215</v>
      </c>
      <c r="M216" s="5"/>
      <c r="N216" s="5"/>
    </row>
    <row r="217" spans="1:14">
      <c r="A217" s="5">
        <v>105</v>
      </c>
      <c r="B217" s="5" t="s">
        <v>13</v>
      </c>
      <c r="C217" s="6">
        <f t="shared" si="13"/>
        <v>1</v>
      </c>
      <c r="D217" s="5" t="s">
        <v>17</v>
      </c>
      <c r="E217" s="6">
        <f t="shared" si="14"/>
        <v>1</v>
      </c>
      <c r="F217" s="5" t="s">
        <v>48</v>
      </c>
      <c r="G217" s="6" t="str">
        <f t="shared" si="2"/>
        <v>STr. MPK-4D11</v>
      </c>
      <c r="H217" s="6" t="str">
        <f t="shared" si="15"/>
        <v>2511</v>
      </c>
      <c r="I217" s="6" t="str">
        <f t="shared" si="16"/>
        <v>5511</v>
      </c>
      <c r="J217" s="5" t="s">
        <v>43</v>
      </c>
      <c r="K217" s="7" t="s">
        <v>136</v>
      </c>
      <c r="L217" s="7" t="s">
        <v>204</v>
      </c>
      <c r="M217" s="5"/>
      <c r="N217" s="5"/>
    </row>
    <row r="218" spans="1:14">
      <c r="A218" s="5">
        <v>105</v>
      </c>
      <c r="B218" s="5" t="s">
        <v>13</v>
      </c>
      <c r="C218" s="6">
        <f t="shared" si="13"/>
        <v>1</v>
      </c>
      <c r="D218" s="5" t="s">
        <v>14</v>
      </c>
      <c r="E218" s="6">
        <f t="shared" si="14"/>
        <v>2</v>
      </c>
      <c r="F218" s="5" t="s">
        <v>48</v>
      </c>
      <c r="G218" s="6" t="str">
        <f t="shared" si="2"/>
        <v>STr. MPK-4D12</v>
      </c>
      <c r="H218" s="6" t="str">
        <f t="shared" si="15"/>
        <v>2512</v>
      </c>
      <c r="I218" s="6" t="str">
        <f t="shared" si="16"/>
        <v>5512</v>
      </c>
      <c r="J218" s="5" t="s">
        <v>43</v>
      </c>
      <c r="K218" s="7" t="s">
        <v>136</v>
      </c>
      <c r="L218" s="7" t="s">
        <v>204</v>
      </c>
      <c r="M218" s="5"/>
      <c r="N218" s="5"/>
    </row>
    <row r="219" spans="1:14">
      <c r="A219" s="5">
        <v>105</v>
      </c>
      <c r="B219" s="5" t="s">
        <v>13</v>
      </c>
      <c r="C219" s="6">
        <f t="shared" si="13"/>
        <v>1</v>
      </c>
      <c r="D219" s="5" t="s">
        <v>9</v>
      </c>
      <c r="E219" s="6">
        <f t="shared" si="14"/>
        <v>3</v>
      </c>
      <c r="F219" s="5" t="s">
        <v>48</v>
      </c>
      <c r="G219" s="6" t="str">
        <f t="shared" si="2"/>
        <v>STr. MPK-4D13</v>
      </c>
      <c r="H219" s="6" t="str">
        <f t="shared" si="15"/>
        <v>2513</v>
      </c>
      <c r="I219" s="6" t="str">
        <f t="shared" si="16"/>
        <v>5513</v>
      </c>
      <c r="J219" s="5" t="s">
        <v>43</v>
      </c>
      <c r="K219" s="7" t="s">
        <v>136</v>
      </c>
      <c r="L219" s="7" t="s">
        <v>204</v>
      </c>
      <c r="M219" s="5"/>
      <c r="N219" s="5"/>
    </row>
    <row r="220" spans="1:14">
      <c r="A220" s="5">
        <v>106</v>
      </c>
      <c r="B220" s="5" t="s">
        <v>1</v>
      </c>
      <c r="C220" s="6">
        <f t="shared" si="13"/>
        <v>5</v>
      </c>
      <c r="D220" s="5" t="s">
        <v>6</v>
      </c>
      <c r="E220" s="6">
        <f t="shared" si="14"/>
        <v>5</v>
      </c>
      <c r="F220" s="5" t="s">
        <v>48</v>
      </c>
      <c r="G220" s="6" t="str">
        <f t="shared" si="2"/>
        <v>STr. MPK-4D55</v>
      </c>
      <c r="H220" s="6" t="str">
        <f t="shared" si="15"/>
        <v>2555</v>
      </c>
      <c r="I220" s="6" t="str">
        <f t="shared" si="16"/>
        <v>5555</v>
      </c>
      <c r="J220" s="5" t="s">
        <v>43</v>
      </c>
      <c r="K220" s="7" t="s">
        <v>136</v>
      </c>
      <c r="L220" s="7" t="s">
        <v>204</v>
      </c>
      <c r="M220" s="5"/>
      <c r="N220" s="5"/>
    </row>
    <row r="221" spans="1:14">
      <c r="A221" s="5">
        <v>106</v>
      </c>
      <c r="B221" s="5" t="s">
        <v>1</v>
      </c>
      <c r="C221" s="6">
        <f t="shared" si="13"/>
        <v>5</v>
      </c>
      <c r="D221" s="5" t="s">
        <v>7</v>
      </c>
      <c r="E221" s="6">
        <f t="shared" si="14"/>
        <v>6</v>
      </c>
      <c r="F221" s="5" t="s">
        <v>48</v>
      </c>
      <c r="G221" s="6" t="str">
        <f t="shared" si="2"/>
        <v>STr. MPK-4D56</v>
      </c>
      <c r="H221" s="6" t="str">
        <f t="shared" si="15"/>
        <v>2556</v>
      </c>
      <c r="I221" s="6" t="str">
        <f t="shared" si="16"/>
        <v>5556</v>
      </c>
      <c r="J221" s="5" t="s">
        <v>43</v>
      </c>
      <c r="K221" s="7" t="s">
        <v>136</v>
      </c>
      <c r="L221" s="7" t="s">
        <v>204</v>
      </c>
      <c r="M221" s="5"/>
      <c r="N221" s="5"/>
    </row>
    <row r="222" spans="1:14">
      <c r="A222" s="5">
        <v>107</v>
      </c>
      <c r="B222" s="5" t="s">
        <v>12</v>
      </c>
      <c r="C222" s="6">
        <f t="shared" si="13"/>
        <v>2</v>
      </c>
      <c r="D222" s="5" t="s">
        <v>7</v>
      </c>
      <c r="E222" s="6">
        <f t="shared" si="14"/>
        <v>6</v>
      </c>
      <c r="F222" s="5" t="s">
        <v>48</v>
      </c>
      <c r="G222" s="6" t="str">
        <f t="shared" si="2"/>
        <v>STr. MPK-4D26</v>
      </c>
      <c r="H222" s="6" t="str">
        <f t="shared" si="15"/>
        <v>3726</v>
      </c>
      <c r="I222" s="6" t="str">
        <f t="shared" si="16"/>
        <v/>
      </c>
      <c r="J222" s="5" t="s">
        <v>44</v>
      </c>
      <c r="K222" s="7" t="s">
        <v>45</v>
      </c>
      <c r="L222" s="7" t="s">
        <v>215</v>
      </c>
      <c r="M222" s="5"/>
      <c r="N222" s="5"/>
    </row>
    <row r="223" spans="1:14">
      <c r="A223" s="5">
        <v>107</v>
      </c>
      <c r="B223" s="5" t="s">
        <v>12</v>
      </c>
      <c r="C223" s="6">
        <f t="shared" si="13"/>
        <v>2</v>
      </c>
      <c r="D223" s="5" t="s">
        <v>23</v>
      </c>
      <c r="E223" s="6">
        <f t="shared" si="14"/>
        <v>7</v>
      </c>
      <c r="F223" s="5" t="s">
        <v>48</v>
      </c>
      <c r="G223" s="6" t="str">
        <f t="shared" si="2"/>
        <v>STr. MPK-4D27</v>
      </c>
      <c r="H223" s="6" t="str">
        <f t="shared" si="15"/>
        <v>3727</v>
      </c>
      <c r="I223" s="6" t="str">
        <f t="shared" si="16"/>
        <v/>
      </c>
      <c r="J223" s="5" t="s">
        <v>44</v>
      </c>
      <c r="K223" s="7" t="s">
        <v>45</v>
      </c>
      <c r="L223" s="7" t="s">
        <v>215</v>
      </c>
      <c r="M223" s="5"/>
      <c r="N223" s="5"/>
    </row>
    <row r="224" spans="1:14">
      <c r="A224" s="5">
        <v>108</v>
      </c>
      <c r="B224" s="5" t="s">
        <v>22</v>
      </c>
      <c r="C224" s="6">
        <f t="shared" si="13"/>
        <v>3</v>
      </c>
      <c r="D224" s="5" t="s">
        <v>14</v>
      </c>
      <c r="E224" s="6">
        <f t="shared" si="14"/>
        <v>2</v>
      </c>
      <c r="F224" s="5" t="s">
        <v>48</v>
      </c>
      <c r="G224" s="6" t="str">
        <f t="shared" si="2"/>
        <v>STr. MPK-4D32</v>
      </c>
      <c r="H224" s="6" t="str">
        <f t="shared" si="15"/>
        <v>3732</v>
      </c>
      <c r="I224" s="6" t="str">
        <f t="shared" si="16"/>
        <v/>
      </c>
      <c r="J224" s="5" t="s">
        <v>44</v>
      </c>
      <c r="K224" s="7" t="s">
        <v>45</v>
      </c>
      <c r="L224" s="7" t="s">
        <v>215</v>
      </c>
      <c r="M224" s="5"/>
      <c r="N224" s="5"/>
    </row>
    <row r="225" spans="1:14">
      <c r="A225" s="5">
        <v>108</v>
      </c>
      <c r="B225" s="5" t="s">
        <v>22</v>
      </c>
      <c r="C225" s="6">
        <f t="shared" si="13"/>
        <v>3</v>
      </c>
      <c r="D225" s="5" t="s">
        <v>9</v>
      </c>
      <c r="E225" s="6">
        <f t="shared" si="14"/>
        <v>3</v>
      </c>
      <c r="F225" s="5" t="s">
        <v>48</v>
      </c>
      <c r="G225" s="6" t="str">
        <f t="shared" si="2"/>
        <v>STr. MPK-4D33</v>
      </c>
      <c r="H225" s="6" t="str">
        <f t="shared" si="15"/>
        <v>3733</v>
      </c>
      <c r="I225" s="6" t="str">
        <f t="shared" si="16"/>
        <v/>
      </c>
      <c r="J225" s="5" t="s">
        <v>44</v>
      </c>
      <c r="K225" s="7" t="s">
        <v>45</v>
      </c>
      <c r="L225" s="7" t="s">
        <v>215</v>
      </c>
      <c r="M225" s="5"/>
      <c r="N225" s="5"/>
    </row>
    <row r="226" spans="1:14">
      <c r="A226" s="5">
        <v>109</v>
      </c>
      <c r="B226" s="5" t="s">
        <v>12</v>
      </c>
      <c r="C226" s="6">
        <f t="shared" si="13"/>
        <v>2</v>
      </c>
      <c r="D226" s="5" t="s">
        <v>2</v>
      </c>
      <c r="E226" s="6">
        <f t="shared" si="14"/>
        <v>4</v>
      </c>
      <c r="F226" s="5" t="s">
        <v>49</v>
      </c>
      <c r="G226" s="6" t="str">
        <f t="shared" si="2"/>
        <v>STr. MPK-6A24</v>
      </c>
      <c r="H226" s="6" t="str">
        <f t="shared" si="15"/>
        <v>2924</v>
      </c>
      <c r="I226" s="6" t="str">
        <f t="shared" si="16"/>
        <v>4824</v>
      </c>
      <c r="J226" s="5" t="s">
        <v>50</v>
      </c>
      <c r="K226" s="7" t="s">
        <v>205</v>
      </c>
      <c r="L226" s="7" t="s">
        <v>149</v>
      </c>
      <c r="M226" s="5"/>
      <c r="N226" s="5"/>
    </row>
    <row r="227" spans="1:14">
      <c r="A227" s="5">
        <v>109</v>
      </c>
      <c r="B227" s="5" t="s">
        <v>12</v>
      </c>
      <c r="C227" s="6">
        <f t="shared" si="13"/>
        <v>2</v>
      </c>
      <c r="D227" s="5" t="s">
        <v>6</v>
      </c>
      <c r="E227" s="6">
        <f t="shared" si="14"/>
        <v>5</v>
      </c>
      <c r="F227" s="5" t="s">
        <v>49</v>
      </c>
      <c r="G227" s="6" t="str">
        <f t="shared" si="2"/>
        <v>STr. MPK-6A25</v>
      </c>
      <c r="H227" s="6" t="str">
        <f t="shared" si="15"/>
        <v>2925</v>
      </c>
      <c r="I227" s="6" t="str">
        <f t="shared" si="16"/>
        <v>4825</v>
      </c>
      <c r="J227" s="5" t="s">
        <v>50</v>
      </c>
      <c r="K227" s="7" t="s">
        <v>205</v>
      </c>
      <c r="L227" s="7" t="s">
        <v>149</v>
      </c>
      <c r="M227" s="5"/>
      <c r="N227" s="5"/>
    </row>
    <row r="228" spans="1:14">
      <c r="A228" s="5">
        <v>109</v>
      </c>
      <c r="B228" s="5" t="s">
        <v>12</v>
      </c>
      <c r="C228" s="6">
        <f t="shared" si="13"/>
        <v>2</v>
      </c>
      <c r="D228" s="5" t="s">
        <v>7</v>
      </c>
      <c r="E228" s="6">
        <f t="shared" si="14"/>
        <v>6</v>
      </c>
      <c r="F228" s="5" t="s">
        <v>49</v>
      </c>
      <c r="G228" s="6" t="str">
        <f t="shared" si="2"/>
        <v>STr. MPK-6A26</v>
      </c>
      <c r="H228" s="6" t="str">
        <f t="shared" si="15"/>
        <v>2926</v>
      </c>
      <c r="I228" s="6" t="str">
        <f t="shared" si="16"/>
        <v>4826</v>
      </c>
      <c r="J228" s="5" t="s">
        <v>50</v>
      </c>
      <c r="K228" s="7" t="s">
        <v>205</v>
      </c>
      <c r="L228" s="7" t="s">
        <v>149</v>
      </c>
      <c r="M228" s="5"/>
      <c r="N228" s="5"/>
    </row>
    <row r="229" spans="1:14">
      <c r="A229" s="5">
        <v>110</v>
      </c>
      <c r="B229" s="5" t="s">
        <v>13</v>
      </c>
      <c r="C229" s="6">
        <f t="shared" si="13"/>
        <v>1</v>
      </c>
      <c r="D229" s="5" t="s">
        <v>9</v>
      </c>
      <c r="E229" s="6">
        <f t="shared" si="14"/>
        <v>3</v>
      </c>
      <c r="F229" s="5" t="s">
        <v>49</v>
      </c>
      <c r="G229" s="6" t="str">
        <f t="shared" si="2"/>
        <v>STr. MPK-6A13</v>
      </c>
      <c r="H229" s="6" t="str">
        <f t="shared" si="15"/>
        <v>0113</v>
      </c>
      <c r="I229" s="6" t="str">
        <f t="shared" si="16"/>
        <v/>
      </c>
      <c r="J229" s="5" t="s">
        <v>51</v>
      </c>
      <c r="K229" s="7" t="s">
        <v>52</v>
      </c>
      <c r="L229" s="7" t="s">
        <v>215</v>
      </c>
      <c r="M229" s="5"/>
      <c r="N229" s="5"/>
    </row>
    <row r="230" spans="1:14">
      <c r="A230" s="5">
        <v>110</v>
      </c>
      <c r="B230" s="5" t="s">
        <v>13</v>
      </c>
      <c r="C230" s="6">
        <f t="shared" si="13"/>
        <v>1</v>
      </c>
      <c r="D230" s="5" t="s">
        <v>2</v>
      </c>
      <c r="E230" s="6">
        <f t="shared" si="14"/>
        <v>4</v>
      </c>
      <c r="F230" s="5" t="s">
        <v>49</v>
      </c>
      <c r="G230" s="6" t="str">
        <f t="shared" si="2"/>
        <v>STr. MPK-6A14</v>
      </c>
      <c r="H230" s="6" t="str">
        <f t="shared" si="15"/>
        <v>0114</v>
      </c>
      <c r="I230" s="6" t="str">
        <f t="shared" si="16"/>
        <v/>
      </c>
      <c r="J230" s="5" t="s">
        <v>51</v>
      </c>
      <c r="K230" s="7" t="s">
        <v>52</v>
      </c>
      <c r="L230" s="7" t="s">
        <v>215</v>
      </c>
      <c r="M230" s="5"/>
      <c r="N230" s="5"/>
    </row>
    <row r="231" spans="1:14">
      <c r="A231" s="5">
        <v>110</v>
      </c>
      <c r="B231" s="5" t="s">
        <v>13</v>
      </c>
      <c r="C231" s="6">
        <f t="shared" si="13"/>
        <v>1</v>
      </c>
      <c r="D231" s="5" t="s">
        <v>6</v>
      </c>
      <c r="E231" s="6">
        <f t="shared" si="14"/>
        <v>5</v>
      </c>
      <c r="F231" s="5" t="s">
        <v>49</v>
      </c>
      <c r="G231" s="6" t="str">
        <f t="shared" si="2"/>
        <v>STr. MPK-6A15</v>
      </c>
      <c r="H231" s="6" t="str">
        <f t="shared" si="15"/>
        <v>0115</v>
      </c>
      <c r="I231" s="6" t="str">
        <f t="shared" si="16"/>
        <v/>
      </c>
      <c r="J231" s="5" t="s">
        <v>51</v>
      </c>
      <c r="K231" s="7" t="s">
        <v>52</v>
      </c>
      <c r="L231" s="7" t="s">
        <v>215</v>
      </c>
      <c r="M231" s="5"/>
      <c r="N231" s="5"/>
    </row>
    <row r="232" spans="1:14">
      <c r="A232" s="5">
        <v>111</v>
      </c>
      <c r="B232" s="5" t="s">
        <v>1</v>
      </c>
      <c r="C232" s="6">
        <f t="shared" si="13"/>
        <v>5</v>
      </c>
      <c r="D232" s="5" t="s">
        <v>17</v>
      </c>
      <c r="E232" s="6">
        <f t="shared" si="14"/>
        <v>1</v>
      </c>
      <c r="F232" s="5" t="s">
        <v>49</v>
      </c>
      <c r="G232" s="6" t="str">
        <f t="shared" si="2"/>
        <v>STr. MPK-6A51</v>
      </c>
      <c r="H232" s="6" t="str">
        <f t="shared" si="15"/>
        <v>3151</v>
      </c>
      <c r="I232" s="6" t="str">
        <f t="shared" si="16"/>
        <v/>
      </c>
      <c r="J232" s="5" t="s">
        <v>53</v>
      </c>
      <c r="K232" s="7" t="s">
        <v>54</v>
      </c>
      <c r="L232" s="7" t="s">
        <v>215</v>
      </c>
      <c r="M232" s="5"/>
      <c r="N232" s="5"/>
    </row>
    <row r="233" spans="1:14">
      <c r="A233" s="5">
        <v>111</v>
      </c>
      <c r="B233" s="5" t="s">
        <v>1</v>
      </c>
      <c r="C233" s="6">
        <f t="shared" si="13"/>
        <v>5</v>
      </c>
      <c r="D233" s="5" t="s">
        <v>14</v>
      </c>
      <c r="E233" s="6">
        <f t="shared" si="14"/>
        <v>2</v>
      </c>
      <c r="F233" s="5" t="s">
        <v>49</v>
      </c>
      <c r="G233" s="6" t="str">
        <f t="shared" si="2"/>
        <v>STr. MPK-6A52</v>
      </c>
      <c r="H233" s="6" t="str">
        <f t="shared" si="15"/>
        <v>3152</v>
      </c>
      <c r="I233" s="6" t="str">
        <f t="shared" si="16"/>
        <v/>
      </c>
      <c r="J233" s="5" t="s">
        <v>53</v>
      </c>
      <c r="K233" s="7" t="s">
        <v>54</v>
      </c>
      <c r="L233" s="7" t="s">
        <v>215</v>
      </c>
      <c r="M233" s="5"/>
      <c r="N233" s="5"/>
    </row>
    <row r="234" spans="1:14">
      <c r="A234" s="5">
        <v>111</v>
      </c>
      <c r="B234" s="5" t="s">
        <v>1</v>
      </c>
      <c r="C234" s="6">
        <f t="shared" si="13"/>
        <v>5</v>
      </c>
      <c r="D234" s="5" t="s">
        <v>9</v>
      </c>
      <c r="E234" s="6">
        <f t="shared" si="14"/>
        <v>3</v>
      </c>
      <c r="F234" s="5" t="s">
        <v>49</v>
      </c>
      <c r="G234" s="6" t="str">
        <f t="shared" si="2"/>
        <v>STr. MPK-6A53</v>
      </c>
      <c r="H234" s="6" t="str">
        <f t="shared" si="15"/>
        <v>3153</v>
      </c>
      <c r="I234" s="6" t="str">
        <f t="shared" si="16"/>
        <v/>
      </c>
      <c r="J234" s="5" t="s">
        <v>53</v>
      </c>
      <c r="K234" s="7" t="s">
        <v>54</v>
      </c>
      <c r="L234" s="7" t="s">
        <v>215</v>
      </c>
      <c r="M234" s="5"/>
      <c r="N234" s="5"/>
    </row>
    <row r="235" spans="1:14">
      <c r="A235" s="5">
        <v>112</v>
      </c>
      <c r="B235" s="5" t="s">
        <v>8</v>
      </c>
      <c r="C235" s="6">
        <f t="shared" si="13"/>
        <v>4</v>
      </c>
      <c r="D235" s="5" t="s">
        <v>6</v>
      </c>
      <c r="E235" s="6">
        <f t="shared" si="14"/>
        <v>5</v>
      </c>
      <c r="F235" s="5" t="s">
        <v>49</v>
      </c>
      <c r="G235" s="6" t="str">
        <f t="shared" si="2"/>
        <v>STr. MPK-6A45</v>
      </c>
      <c r="H235" s="6" t="str">
        <f t="shared" si="15"/>
        <v>4945</v>
      </c>
      <c r="I235" s="6" t="str">
        <f t="shared" si="16"/>
        <v/>
      </c>
      <c r="J235" s="5" t="s">
        <v>55</v>
      </c>
      <c r="K235" s="7" t="s">
        <v>56</v>
      </c>
      <c r="L235" s="7" t="s">
        <v>215</v>
      </c>
      <c r="M235" s="5" t="s">
        <v>57</v>
      </c>
      <c r="N235" s="5"/>
    </row>
    <row r="236" spans="1:14">
      <c r="A236" s="5">
        <v>112</v>
      </c>
      <c r="B236" s="5" t="s">
        <v>8</v>
      </c>
      <c r="C236" s="6">
        <f t="shared" si="13"/>
        <v>4</v>
      </c>
      <c r="D236" s="5" t="s">
        <v>7</v>
      </c>
      <c r="E236" s="6">
        <f t="shared" si="14"/>
        <v>6</v>
      </c>
      <c r="F236" s="5" t="s">
        <v>49</v>
      </c>
      <c r="G236" s="6" t="str">
        <f t="shared" si="2"/>
        <v>STr. MPK-6A46</v>
      </c>
      <c r="H236" s="6" t="str">
        <f t="shared" si="15"/>
        <v>4946</v>
      </c>
      <c r="I236" s="6" t="str">
        <f t="shared" si="16"/>
        <v/>
      </c>
      <c r="J236" s="5" t="s">
        <v>55</v>
      </c>
      <c r="K236" s="7" t="s">
        <v>56</v>
      </c>
      <c r="L236" s="7" t="s">
        <v>215</v>
      </c>
      <c r="M236" s="5" t="s">
        <v>57</v>
      </c>
      <c r="N236" s="5"/>
    </row>
    <row r="237" spans="1:14">
      <c r="A237" s="5">
        <v>112</v>
      </c>
      <c r="B237" s="5" t="s">
        <v>8</v>
      </c>
      <c r="C237" s="6">
        <f t="shared" si="13"/>
        <v>4</v>
      </c>
      <c r="D237" s="5" t="s">
        <v>23</v>
      </c>
      <c r="E237" s="6">
        <f t="shared" si="14"/>
        <v>7</v>
      </c>
      <c r="F237" s="5" t="s">
        <v>49</v>
      </c>
      <c r="G237" s="6" t="str">
        <f t="shared" si="2"/>
        <v>STr. MPK-6A47</v>
      </c>
      <c r="H237" s="6" t="str">
        <f t="shared" si="15"/>
        <v>4947</v>
      </c>
      <c r="I237" s="6" t="str">
        <f t="shared" si="16"/>
        <v/>
      </c>
      <c r="J237" s="5" t="s">
        <v>55</v>
      </c>
      <c r="K237" s="7" t="s">
        <v>56</v>
      </c>
      <c r="L237" s="7" t="s">
        <v>215</v>
      </c>
      <c r="M237" s="5" t="s">
        <v>57</v>
      </c>
      <c r="N237" s="5"/>
    </row>
    <row r="238" spans="1:14">
      <c r="A238" s="5">
        <v>112</v>
      </c>
      <c r="B238" s="5" t="s">
        <v>8</v>
      </c>
      <c r="C238" s="6">
        <f t="shared" si="13"/>
        <v>4</v>
      </c>
      <c r="D238" s="5" t="s">
        <v>26</v>
      </c>
      <c r="E238" s="6">
        <f t="shared" si="14"/>
        <v>8</v>
      </c>
      <c r="F238" s="5" t="s">
        <v>49</v>
      </c>
      <c r="G238" s="6" t="str">
        <f t="shared" si="2"/>
        <v>STr. MPK-6A48</v>
      </c>
      <c r="H238" s="6" t="str">
        <f t="shared" si="15"/>
        <v>4948</v>
      </c>
      <c r="I238" s="6" t="str">
        <f t="shared" si="16"/>
        <v/>
      </c>
      <c r="J238" s="5" t="s">
        <v>55</v>
      </c>
      <c r="K238" s="7" t="s">
        <v>56</v>
      </c>
      <c r="L238" s="7" t="s">
        <v>215</v>
      </c>
      <c r="M238" s="5" t="s">
        <v>57</v>
      </c>
      <c r="N238" s="5"/>
    </row>
    <row r="239" spans="1:14">
      <c r="A239" s="5">
        <v>113</v>
      </c>
      <c r="B239" s="5" t="s">
        <v>12</v>
      </c>
      <c r="C239" s="6">
        <f t="shared" si="13"/>
        <v>2</v>
      </c>
      <c r="D239" s="5" t="s">
        <v>17</v>
      </c>
      <c r="E239" s="6">
        <f t="shared" si="14"/>
        <v>1</v>
      </c>
      <c r="F239" s="5" t="s">
        <v>49</v>
      </c>
      <c r="G239" s="6" t="str">
        <f t="shared" si="2"/>
        <v>STr. MPK-6A21</v>
      </c>
      <c r="H239" s="6" t="str">
        <f t="shared" si="15"/>
        <v>4121</v>
      </c>
      <c r="I239" s="6" t="str">
        <f t="shared" si="16"/>
        <v/>
      </c>
      <c r="J239" s="5" t="s">
        <v>58</v>
      </c>
      <c r="K239" s="7" t="s">
        <v>59</v>
      </c>
      <c r="L239" s="7" t="s">
        <v>215</v>
      </c>
      <c r="M239" s="5"/>
      <c r="N239" s="5"/>
    </row>
    <row r="240" spans="1:14">
      <c r="A240" s="5">
        <v>113</v>
      </c>
      <c r="B240" s="5" t="s">
        <v>12</v>
      </c>
      <c r="C240" s="6">
        <f t="shared" si="13"/>
        <v>2</v>
      </c>
      <c r="D240" s="5" t="s">
        <v>14</v>
      </c>
      <c r="E240" s="6">
        <f t="shared" si="14"/>
        <v>2</v>
      </c>
      <c r="F240" s="5" t="s">
        <v>49</v>
      </c>
      <c r="G240" s="6" t="str">
        <f t="shared" si="2"/>
        <v>STr. MPK-6A22</v>
      </c>
      <c r="H240" s="6" t="str">
        <f t="shared" si="15"/>
        <v>4122</v>
      </c>
      <c r="I240" s="6" t="str">
        <f t="shared" si="16"/>
        <v/>
      </c>
      <c r="J240" s="5" t="s">
        <v>58</v>
      </c>
      <c r="K240" s="7" t="s">
        <v>59</v>
      </c>
      <c r="L240" s="7" t="s">
        <v>215</v>
      </c>
      <c r="M240" s="5"/>
      <c r="N240" s="5"/>
    </row>
    <row r="241" spans="1:14">
      <c r="A241" s="5">
        <v>113</v>
      </c>
      <c r="B241" s="5" t="s">
        <v>12</v>
      </c>
      <c r="C241" s="6">
        <f t="shared" si="13"/>
        <v>2</v>
      </c>
      <c r="D241" s="5" t="s">
        <v>9</v>
      </c>
      <c r="E241" s="6">
        <f t="shared" si="14"/>
        <v>3</v>
      </c>
      <c r="F241" s="5" t="s">
        <v>49</v>
      </c>
      <c r="G241" s="6" t="str">
        <f t="shared" si="2"/>
        <v>STr. MPK-6A23</v>
      </c>
      <c r="H241" s="6" t="str">
        <f t="shared" si="15"/>
        <v>4123</v>
      </c>
      <c r="I241" s="6" t="str">
        <f t="shared" si="16"/>
        <v/>
      </c>
      <c r="J241" s="5" t="s">
        <v>58</v>
      </c>
      <c r="K241" s="7" t="s">
        <v>59</v>
      </c>
      <c r="L241" s="7" t="s">
        <v>215</v>
      </c>
      <c r="M241" s="5"/>
      <c r="N241" s="5"/>
    </row>
    <row r="242" spans="1:14">
      <c r="A242" s="5">
        <v>114</v>
      </c>
      <c r="B242" s="5" t="s">
        <v>22</v>
      </c>
      <c r="C242" s="6">
        <f t="shared" si="13"/>
        <v>3</v>
      </c>
      <c r="D242" s="5" t="s">
        <v>6</v>
      </c>
      <c r="E242" s="6">
        <f t="shared" si="14"/>
        <v>5</v>
      </c>
      <c r="F242" s="5" t="s">
        <v>49</v>
      </c>
      <c r="G242" s="6" t="str">
        <f t="shared" si="2"/>
        <v>STr. MPK-6A35</v>
      </c>
      <c r="H242" s="6" t="str">
        <f t="shared" si="15"/>
        <v>1935</v>
      </c>
      <c r="I242" s="6" t="str">
        <f t="shared" si="16"/>
        <v/>
      </c>
      <c r="J242" s="5" t="s">
        <v>60</v>
      </c>
      <c r="K242" s="7" t="s">
        <v>61</v>
      </c>
      <c r="L242" s="7" t="s">
        <v>215</v>
      </c>
      <c r="M242" s="5"/>
      <c r="N242" s="5"/>
    </row>
    <row r="243" spans="1:14">
      <c r="A243" s="5">
        <v>114</v>
      </c>
      <c r="B243" s="5" t="s">
        <v>22</v>
      </c>
      <c r="C243" s="6">
        <f t="shared" si="13"/>
        <v>3</v>
      </c>
      <c r="D243" s="5" t="s">
        <v>7</v>
      </c>
      <c r="E243" s="6">
        <f t="shared" si="14"/>
        <v>6</v>
      </c>
      <c r="F243" s="5" t="s">
        <v>49</v>
      </c>
      <c r="G243" s="6" t="str">
        <f t="shared" si="2"/>
        <v>STr. MPK-6A36</v>
      </c>
      <c r="H243" s="6" t="str">
        <f t="shared" si="15"/>
        <v>1936</v>
      </c>
      <c r="I243" s="6" t="str">
        <f t="shared" si="16"/>
        <v/>
      </c>
      <c r="J243" s="5" t="s">
        <v>60</v>
      </c>
      <c r="K243" s="7" t="s">
        <v>61</v>
      </c>
      <c r="L243" s="7" t="s">
        <v>215</v>
      </c>
      <c r="M243" s="5"/>
      <c r="N243" s="5"/>
    </row>
    <row r="244" spans="1:14">
      <c r="A244" s="5">
        <v>114</v>
      </c>
      <c r="B244" s="5" t="s">
        <v>22</v>
      </c>
      <c r="C244" s="6">
        <f t="shared" si="13"/>
        <v>3</v>
      </c>
      <c r="D244" s="5" t="s">
        <v>23</v>
      </c>
      <c r="E244" s="6">
        <f t="shared" si="14"/>
        <v>7</v>
      </c>
      <c r="F244" s="5" t="s">
        <v>49</v>
      </c>
      <c r="G244" s="6" t="str">
        <f t="shared" si="2"/>
        <v>STr. MPK-6A37</v>
      </c>
      <c r="H244" s="6" t="str">
        <f t="shared" si="15"/>
        <v>1937</v>
      </c>
      <c r="I244" s="6" t="str">
        <f t="shared" si="16"/>
        <v/>
      </c>
      <c r="J244" s="5" t="s">
        <v>60</v>
      </c>
      <c r="K244" s="7" t="s">
        <v>61</v>
      </c>
      <c r="L244" s="7" t="s">
        <v>215</v>
      </c>
      <c r="M244" s="5"/>
      <c r="N244" s="5"/>
    </row>
    <row r="245" spans="1:14">
      <c r="A245" s="5">
        <v>115</v>
      </c>
      <c r="B245" s="5" t="s">
        <v>1</v>
      </c>
      <c r="C245" s="6">
        <f t="shared" si="13"/>
        <v>5</v>
      </c>
      <c r="D245" s="5" t="s">
        <v>2</v>
      </c>
      <c r="E245" s="6">
        <f t="shared" si="14"/>
        <v>4</v>
      </c>
      <c r="F245" s="5" t="s">
        <v>49</v>
      </c>
      <c r="G245" s="6" t="str">
        <f t="shared" si="2"/>
        <v>STr. MPK-6A54</v>
      </c>
      <c r="H245" s="6" t="str">
        <f t="shared" si="15"/>
        <v>0954</v>
      </c>
      <c r="I245" s="6" t="str">
        <f t="shared" si="16"/>
        <v/>
      </c>
      <c r="J245" s="5" t="s">
        <v>62</v>
      </c>
      <c r="K245" s="7" t="s">
        <v>63</v>
      </c>
      <c r="L245" s="7" t="s">
        <v>215</v>
      </c>
      <c r="M245" s="5"/>
      <c r="N245" s="5"/>
    </row>
    <row r="246" spans="1:14">
      <c r="A246" s="5">
        <v>115</v>
      </c>
      <c r="B246" s="5" t="s">
        <v>1</v>
      </c>
      <c r="C246" s="6">
        <f t="shared" si="13"/>
        <v>5</v>
      </c>
      <c r="D246" s="5" t="s">
        <v>6</v>
      </c>
      <c r="E246" s="6">
        <f t="shared" si="14"/>
        <v>5</v>
      </c>
      <c r="F246" s="5" t="s">
        <v>49</v>
      </c>
      <c r="G246" s="6" t="str">
        <f t="shared" si="2"/>
        <v>STr. MPK-6A55</v>
      </c>
      <c r="H246" s="6" t="str">
        <f t="shared" si="15"/>
        <v>0955</v>
      </c>
      <c r="I246" s="6" t="str">
        <f t="shared" si="16"/>
        <v/>
      </c>
      <c r="J246" s="5" t="s">
        <v>62</v>
      </c>
      <c r="K246" s="7" t="s">
        <v>63</v>
      </c>
      <c r="L246" s="7" t="s">
        <v>215</v>
      </c>
      <c r="M246" s="5"/>
      <c r="N246" s="5"/>
    </row>
    <row r="247" spans="1:14">
      <c r="A247" s="5">
        <v>115</v>
      </c>
      <c r="B247" s="5" t="s">
        <v>1</v>
      </c>
      <c r="C247" s="6">
        <f t="shared" si="13"/>
        <v>5</v>
      </c>
      <c r="D247" s="5" t="s">
        <v>7</v>
      </c>
      <c r="E247" s="6">
        <f t="shared" si="14"/>
        <v>6</v>
      </c>
      <c r="F247" s="5" t="s">
        <v>49</v>
      </c>
      <c r="G247" s="6" t="str">
        <f t="shared" si="2"/>
        <v>STr. MPK-6A56</v>
      </c>
      <c r="H247" s="6" t="str">
        <f t="shared" si="15"/>
        <v>0956</v>
      </c>
      <c r="I247" s="6" t="str">
        <f t="shared" si="16"/>
        <v/>
      </c>
      <c r="J247" s="5" t="s">
        <v>62</v>
      </c>
      <c r="K247" s="7" t="s">
        <v>63</v>
      </c>
      <c r="L247" s="7" t="s">
        <v>215</v>
      </c>
      <c r="M247" s="5"/>
      <c r="N247" s="5"/>
    </row>
    <row r="248" spans="1:14">
      <c r="A248" s="5">
        <v>116</v>
      </c>
      <c r="B248" s="5" t="s">
        <v>22</v>
      </c>
      <c r="C248" s="6">
        <f t="shared" si="13"/>
        <v>3</v>
      </c>
      <c r="D248" s="5" t="s">
        <v>14</v>
      </c>
      <c r="E248" s="6">
        <f t="shared" si="14"/>
        <v>2</v>
      </c>
      <c r="F248" s="5" t="s">
        <v>49</v>
      </c>
      <c r="G248" s="6" t="str">
        <f t="shared" si="2"/>
        <v>STr. MPK-6A32</v>
      </c>
      <c r="H248" s="6" t="str">
        <f t="shared" si="15"/>
        <v>5232</v>
      </c>
      <c r="I248" s="6" t="str">
        <f t="shared" si="16"/>
        <v>5332</v>
      </c>
      <c r="J248" s="5" t="s">
        <v>64</v>
      </c>
      <c r="K248" s="7" t="s">
        <v>151</v>
      </c>
      <c r="L248" s="7" t="s">
        <v>203</v>
      </c>
      <c r="M248" s="5"/>
      <c r="N248" s="5"/>
    </row>
    <row r="249" spans="1:14">
      <c r="A249" s="5">
        <v>116</v>
      </c>
      <c r="B249" s="5" t="s">
        <v>22</v>
      </c>
      <c r="C249" s="6">
        <f t="shared" si="13"/>
        <v>3</v>
      </c>
      <c r="D249" s="5" t="s">
        <v>9</v>
      </c>
      <c r="E249" s="6">
        <f t="shared" si="14"/>
        <v>3</v>
      </c>
      <c r="F249" s="5" t="s">
        <v>49</v>
      </c>
      <c r="G249" s="6" t="str">
        <f t="shared" si="2"/>
        <v>STr. MPK-6A33</v>
      </c>
      <c r="H249" s="6" t="str">
        <f t="shared" si="15"/>
        <v>5233</v>
      </c>
      <c r="I249" s="6" t="str">
        <f t="shared" si="16"/>
        <v>5333</v>
      </c>
      <c r="J249" s="5" t="s">
        <v>64</v>
      </c>
      <c r="K249" s="7" t="s">
        <v>151</v>
      </c>
      <c r="L249" s="7" t="s">
        <v>203</v>
      </c>
      <c r="M249" s="5"/>
      <c r="N249" s="5"/>
    </row>
    <row r="250" spans="1:14">
      <c r="A250" s="5">
        <v>116</v>
      </c>
      <c r="B250" s="5" t="s">
        <v>22</v>
      </c>
      <c r="C250" s="6">
        <f t="shared" si="13"/>
        <v>3</v>
      </c>
      <c r="D250" s="5" t="s">
        <v>2</v>
      </c>
      <c r="E250" s="6">
        <f t="shared" si="14"/>
        <v>4</v>
      </c>
      <c r="F250" s="5" t="s">
        <v>49</v>
      </c>
      <c r="G250" s="6" t="str">
        <f t="shared" si="2"/>
        <v>STr. MPK-6A34</v>
      </c>
      <c r="H250" s="6" t="str">
        <f t="shared" si="15"/>
        <v>5234</v>
      </c>
      <c r="I250" s="6" t="str">
        <f t="shared" si="16"/>
        <v>5334</v>
      </c>
      <c r="J250" s="5" t="s">
        <v>64</v>
      </c>
      <c r="K250" s="7" t="s">
        <v>151</v>
      </c>
      <c r="L250" s="7" t="s">
        <v>203</v>
      </c>
      <c r="M250" s="5"/>
      <c r="N250" s="5"/>
    </row>
    <row r="251" spans="1:14">
      <c r="A251" s="5">
        <v>117</v>
      </c>
      <c r="B251" s="5" t="s">
        <v>13</v>
      </c>
      <c r="C251" s="6">
        <f t="shared" si="13"/>
        <v>1</v>
      </c>
      <c r="D251" s="5" t="s">
        <v>7</v>
      </c>
      <c r="E251" s="6">
        <f t="shared" si="14"/>
        <v>6</v>
      </c>
      <c r="F251" s="5" t="s">
        <v>49</v>
      </c>
      <c r="G251" s="6" t="str">
        <f t="shared" si="2"/>
        <v>STr. MPK-6A16</v>
      </c>
      <c r="H251" s="6" t="str">
        <f t="shared" si="15"/>
        <v>6516</v>
      </c>
      <c r="I251" s="6" t="str">
        <f t="shared" si="16"/>
        <v/>
      </c>
      <c r="J251" s="5" t="s">
        <v>65</v>
      </c>
      <c r="K251" s="7" t="s">
        <v>66</v>
      </c>
      <c r="L251" s="7" t="s">
        <v>215</v>
      </c>
      <c r="M251" s="5"/>
      <c r="N251" s="5"/>
    </row>
    <row r="252" spans="1:14">
      <c r="A252" s="5">
        <v>117</v>
      </c>
      <c r="B252" s="5" t="s">
        <v>13</v>
      </c>
      <c r="C252" s="6">
        <f t="shared" si="13"/>
        <v>1</v>
      </c>
      <c r="D252" s="5" t="s">
        <v>23</v>
      </c>
      <c r="E252" s="6">
        <f t="shared" si="14"/>
        <v>7</v>
      </c>
      <c r="F252" s="5" t="s">
        <v>49</v>
      </c>
      <c r="G252" s="6" t="str">
        <f t="shared" si="2"/>
        <v>STr. MPK-6A17</v>
      </c>
      <c r="H252" s="6" t="str">
        <f t="shared" si="15"/>
        <v>6517</v>
      </c>
      <c r="I252" s="6" t="str">
        <f t="shared" si="16"/>
        <v/>
      </c>
      <c r="J252" s="5" t="s">
        <v>65</v>
      </c>
      <c r="K252" s="7" t="s">
        <v>66</v>
      </c>
      <c r="L252" s="7" t="s">
        <v>215</v>
      </c>
      <c r="M252" s="5"/>
      <c r="N252" s="5"/>
    </row>
    <row r="253" spans="1:14">
      <c r="A253" s="5">
        <v>118</v>
      </c>
      <c r="B253" s="5" t="s">
        <v>13</v>
      </c>
      <c r="C253" s="6">
        <f t="shared" si="13"/>
        <v>1</v>
      </c>
      <c r="D253" s="5" t="s">
        <v>17</v>
      </c>
      <c r="E253" s="6">
        <f t="shared" si="14"/>
        <v>1</v>
      </c>
      <c r="F253" s="5" t="s">
        <v>67</v>
      </c>
      <c r="G253" s="6" t="str">
        <f t="shared" si="2"/>
        <v>STr. MPK-6B11</v>
      </c>
      <c r="H253" s="6" t="str">
        <f t="shared" si="15"/>
        <v>2911</v>
      </c>
      <c r="I253" s="6" t="str">
        <f t="shared" si="16"/>
        <v>4811</v>
      </c>
      <c r="J253" s="5" t="s">
        <v>50</v>
      </c>
      <c r="K253" s="7" t="s">
        <v>205</v>
      </c>
      <c r="L253" s="7" t="s">
        <v>149</v>
      </c>
      <c r="M253" s="5"/>
      <c r="N253" s="5"/>
    </row>
    <row r="254" spans="1:14">
      <c r="A254" s="5">
        <v>118</v>
      </c>
      <c r="B254" s="5" t="s">
        <v>13</v>
      </c>
      <c r="C254" s="6">
        <f t="shared" si="13"/>
        <v>1</v>
      </c>
      <c r="D254" s="5" t="s">
        <v>14</v>
      </c>
      <c r="E254" s="6">
        <f t="shared" si="14"/>
        <v>2</v>
      </c>
      <c r="F254" s="5" t="s">
        <v>67</v>
      </c>
      <c r="G254" s="6" t="str">
        <f t="shared" si="2"/>
        <v>STr. MPK-6B12</v>
      </c>
      <c r="H254" s="6" t="str">
        <f t="shared" si="15"/>
        <v>2912</v>
      </c>
      <c r="I254" s="6" t="str">
        <f t="shared" si="16"/>
        <v>4812</v>
      </c>
      <c r="J254" s="5" t="s">
        <v>50</v>
      </c>
      <c r="K254" s="7" t="s">
        <v>205</v>
      </c>
      <c r="L254" s="7" t="s">
        <v>149</v>
      </c>
      <c r="M254" s="5"/>
      <c r="N254" s="5"/>
    </row>
    <row r="255" spans="1:14">
      <c r="A255" s="5">
        <v>118</v>
      </c>
      <c r="B255" s="5" t="s">
        <v>13</v>
      </c>
      <c r="C255" s="6">
        <f t="shared" si="13"/>
        <v>1</v>
      </c>
      <c r="D255" s="5" t="s">
        <v>9</v>
      </c>
      <c r="E255" s="6">
        <f t="shared" si="14"/>
        <v>3</v>
      </c>
      <c r="F255" s="5" t="s">
        <v>67</v>
      </c>
      <c r="G255" s="6" t="str">
        <f t="shared" si="2"/>
        <v>STr. MPK-6B13</v>
      </c>
      <c r="H255" s="6" t="str">
        <f t="shared" si="15"/>
        <v>2913</v>
      </c>
      <c r="I255" s="6" t="str">
        <f t="shared" si="16"/>
        <v>4813</v>
      </c>
      <c r="J255" s="5" t="s">
        <v>50</v>
      </c>
      <c r="K255" s="7" t="s">
        <v>205</v>
      </c>
      <c r="L255" s="7" t="s">
        <v>149</v>
      </c>
      <c r="M255" s="5"/>
      <c r="N255" s="5"/>
    </row>
    <row r="256" spans="1:14">
      <c r="A256" s="5">
        <v>119</v>
      </c>
      <c r="B256" s="5" t="s">
        <v>13</v>
      </c>
      <c r="C256" s="6">
        <f t="shared" si="13"/>
        <v>1</v>
      </c>
      <c r="D256" s="5" t="s">
        <v>7</v>
      </c>
      <c r="E256" s="6">
        <f t="shared" si="14"/>
        <v>6</v>
      </c>
      <c r="F256" s="5" t="s">
        <v>67</v>
      </c>
      <c r="G256" s="6" t="str">
        <f t="shared" si="2"/>
        <v>STr. MPK-6B16</v>
      </c>
      <c r="H256" s="6" t="str">
        <f t="shared" si="15"/>
        <v>0116</v>
      </c>
      <c r="I256" s="6" t="str">
        <f t="shared" si="16"/>
        <v/>
      </c>
      <c r="J256" s="5" t="s">
        <v>51</v>
      </c>
      <c r="K256" s="7" t="s">
        <v>52</v>
      </c>
      <c r="L256" s="7" t="s">
        <v>215</v>
      </c>
      <c r="M256" s="5"/>
      <c r="N256" s="5"/>
    </row>
    <row r="257" spans="1:14">
      <c r="A257" s="5">
        <v>119</v>
      </c>
      <c r="B257" s="5" t="s">
        <v>13</v>
      </c>
      <c r="C257" s="6">
        <f t="shared" si="13"/>
        <v>1</v>
      </c>
      <c r="D257" s="5" t="s">
        <v>23</v>
      </c>
      <c r="E257" s="6">
        <f t="shared" si="14"/>
        <v>7</v>
      </c>
      <c r="F257" s="5" t="s">
        <v>67</v>
      </c>
      <c r="G257" s="6" t="str">
        <f t="shared" ref="G257:G511" si="17">F257&amp;C257&amp;E257</f>
        <v>STr. MPK-6B17</v>
      </c>
      <c r="H257" s="6" t="str">
        <f t="shared" si="15"/>
        <v>0117</v>
      </c>
      <c r="I257" s="6" t="str">
        <f t="shared" si="16"/>
        <v/>
      </c>
      <c r="J257" s="5" t="s">
        <v>51</v>
      </c>
      <c r="K257" s="7" t="s">
        <v>52</v>
      </c>
      <c r="L257" s="7" t="s">
        <v>215</v>
      </c>
      <c r="M257" s="5"/>
      <c r="N257" s="5"/>
    </row>
    <row r="258" spans="1:14">
      <c r="A258" s="5">
        <v>119</v>
      </c>
      <c r="B258" s="5" t="s">
        <v>13</v>
      </c>
      <c r="C258" s="6">
        <f t="shared" ref="C258:C321" si="18">VLOOKUP(B258,Hari,2,FALSE)</f>
        <v>1</v>
      </c>
      <c r="D258" s="5" t="s">
        <v>26</v>
      </c>
      <c r="E258" s="6">
        <f t="shared" ref="E258:E321" si="19">VLOOKUP(D258,Jam,2,FALSE)</f>
        <v>8</v>
      </c>
      <c r="F258" s="5" t="s">
        <v>67</v>
      </c>
      <c r="G258" s="6" t="str">
        <f t="shared" si="17"/>
        <v>STr. MPK-6B18</v>
      </c>
      <c r="H258" s="6" t="str">
        <f t="shared" si="15"/>
        <v>0118</v>
      </c>
      <c r="I258" s="6" t="str">
        <f t="shared" si="16"/>
        <v/>
      </c>
      <c r="J258" s="5" t="s">
        <v>51</v>
      </c>
      <c r="K258" s="7" t="s">
        <v>52</v>
      </c>
      <c r="L258" s="7" t="s">
        <v>215</v>
      </c>
      <c r="M258" s="5"/>
      <c r="N258" s="5"/>
    </row>
    <row r="259" spans="1:14">
      <c r="A259" s="5">
        <v>120</v>
      </c>
      <c r="B259" s="5" t="s">
        <v>8</v>
      </c>
      <c r="C259" s="6">
        <f t="shared" si="18"/>
        <v>4</v>
      </c>
      <c r="D259" s="5" t="s">
        <v>6</v>
      </c>
      <c r="E259" s="6">
        <f t="shared" si="19"/>
        <v>5</v>
      </c>
      <c r="F259" s="5" t="s">
        <v>67</v>
      </c>
      <c r="G259" s="6" t="str">
        <f t="shared" si="17"/>
        <v>STr. MPK-6B45</v>
      </c>
      <c r="H259" s="6" t="str">
        <f t="shared" ref="H259:H322" si="20">LEFT(K259,2)&amp;$C259&amp;$E259</f>
        <v>3145</v>
      </c>
      <c r="I259" s="6" t="str">
        <f t="shared" ref="I259:I322" si="21">IF(LEFT(L259,2)&lt;&gt;"",LEFT(L259,2)&amp;$C259&amp;$E259,"")</f>
        <v/>
      </c>
      <c r="J259" s="5" t="s">
        <v>53</v>
      </c>
      <c r="K259" s="7" t="s">
        <v>54</v>
      </c>
      <c r="L259" s="7" t="s">
        <v>215</v>
      </c>
      <c r="M259" s="5"/>
      <c r="N259" s="5"/>
    </row>
    <row r="260" spans="1:14">
      <c r="A260" s="5">
        <v>120</v>
      </c>
      <c r="B260" s="5" t="s">
        <v>8</v>
      </c>
      <c r="C260" s="6">
        <f t="shared" si="18"/>
        <v>4</v>
      </c>
      <c r="D260" s="5" t="s">
        <v>7</v>
      </c>
      <c r="E260" s="6">
        <f t="shared" si="19"/>
        <v>6</v>
      </c>
      <c r="F260" s="5" t="s">
        <v>67</v>
      </c>
      <c r="G260" s="6" t="str">
        <f t="shared" si="17"/>
        <v>STr. MPK-6B46</v>
      </c>
      <c r="H260" s="6" t="str">
        <f t="shared" si="20"/>
        <v>3146</v>
      </c>
      <c r="I260" s="6" t="str">
        <f t="shared" si="21"/>
        <v/>
      </c>
      <c r="J260" s="5" t="s">
        <v>53</v>
      </c>
      <c r="K260" s="7" t="s">
        <v>54</v>
      </c>
      <c r="L260" s="7" t="s">
        <v>215</v>
      </c>
      <c r="M260" s="5"/>
      <c r="N260" s="5"/>
    </row>
    <row r="261" spans="1:14">
      <c r="A261" s="5">
        <v>120</v>
      </c>
      <c r="B261" s="5" t="s">
        <v>8</v>
      </c>
      <c r="C261" s="6">
        <f t="shared" si="18"/>
        <v>4</v>
      </c>
      <c r="D261" s="5" t="s">
        <v>23</v>
      </c>
      <c r="E261" s="6">
        <f t="shared" si="19"/>
        <v>7</v>
      </c>
      <c r="F261" s="5" t="s">
        <v>67</v>
      </c>
      <c r="G261" s="6" t="str">
        <f t="shared" si="17"/>
        <v>STr. MPK-6B47</v>
      </c>
      <c r="H261" s="6" t="str">
        <f t="shared" si="20"/>
        <v>3147</v>
      </c>
      <c r="I261" s="6" t="str">
        <f t="shared" si="21"/>
        <v/>
      </c>
      <c r="J261" s="5" t="s">
        <v>53</v>
      </c>
      <c r="K261" s="7" t="s">
        <v>54</v>
      </c>
      <c r="L261" s="7" t="s">
        <v>215</v>
      </c>
      <c r="M261" s="5"/>
      <c r="N261" s="5"/>
    </row>
    <row r="262" spans="1:14">
      <c r="A262" s="5">
        <v>121</v>
      </c>
      <c r="B262" s="5" t="s">
        <v>8</v>
      </c>
      <c r="C262" s="6">
        <f t="shared" si="18"/>
        <v>4</v>
      </c>
      <c r="D262" s="5" t="s">
        <v>17</v>
      </c>
      <c r="E262" s="6">
        <f t="shared" si="19"/>
        <v>1</v>
      </c>
      <c r="F262" s="5" t="s">
        <v>67</v>
      </c>
      <c r="G262" s="6" t="str">
        <f t="shared" si="17"/>
        <v>STr. MPK-6B41</v>
      </c>
      <c r="H262" s="6" t="str">
        <f t="shared" si="20"/>
        <v>4941</v>
      </c>
      <c r="I262" s="6" t="str">
        <f t="shared" si="21"/>
        <v/>
      </c>
      <c r="J262" s="5" t="s">
        <v>55</v>
      </c>
      <c r="K262" s="7" t="s">
        <v>56</v>
      </c>
      <c r="L262" s="7" t="s">
        <v>215</v>
      </c>
      <c r="M262" s="5" t="s">
        <v>57</v>
      </c>
      <c r="N262" s="5"/>
    </row>
    <row r="263" spans="1:14">
      <c r="A263" s="5">
        <v>121</v>
      </c>
      <c r="B263" s="5" t="s">
        <v>8</v>
      </c>
      <c r="C263" s="6">
        <f t="shared" si="18"/>
        <v>4</v>
      </c>
      <c r="D263" s="5" t="s">
        <v>14</v>
      </c>
      <c r="E263" s="6">
        <f t="shared" si="19"/>
        <v>2</v>
      </c>
      <c r="F263" s="5" t="s">
        <v>67</v>
      </c>
      <c r="G263" s="6" t="str">
        <f t="shared" si="17"/>
        <v>STr. MPK-6B42</v>
      </c>
      <c r="H263" s="6" t="str">
        <f t="shared" si="20"/>
        <v>4942</v>
      </c>
      <c r="I263" s="6" t="str">
        <f t="shared" si="21"/>
        <v/>
      </c>
      <c r="J263" s="5" t="s">
        <v>55</v>
      </c>
      <c r="K263" s="7" t="s">
        <v>56</v>
      </c>
      <c r="L263" s="7" t="s">
        <v>215</v>
      </c>
      <c r="M263" s="5" t="s">
        <v>57</v>
      </c>
      <c r="N263" s="5"/>
    </row>
    <row r="264" spans="1:14">
      <c r="A264" s="5">
        <v>121</v>
      </c>
      <c r="B264" s="5" t="s">
        <v>8</v>
      </c>
      <c r="C264" s="6">
        <f t="shared" si="18"/>
        <v>4</v>
      </c>
      <c r="D264" s="5" t="s">
        <v>9</v>
      </c>
      <c r="E264" s="6">
        <f t="shared" si="19"/>
        <v>3</v>
      </c>
      <c r="F264" s="5" t="s">
        <v>67</v>
      </c>
      <c r="G264" s="6" t="str">
        <f t="shared" si="17"/>
        <v>STr. MPK-6B43</v>
      </c>
      <c r="H264" s="6" t="str">
        <f t="shared" si="20"/>
        <v>4943</v>
      </c>
      <c r="I264" s="6" t="str">
        <f t="shared" si="21"/>
        <v/>
      </c>
      <c r="J264" s="5" t="s">
        <v>55</v>
      </c>
      <c r="K264" s="7" t="s">
        <v>56</v>
      </c>
      <c r="L264" s="7" t="s">
        <v>215</v>
      </c>
      <c r="M264" s="5" t="s">
        <v>57</v>
      </c>
      <c r="N264" s="5"/>
    </row>
    <row r="265" spans="1:14">
      <c r="A265" s="5">
        <v>121</v>
      </c>
      <c r="B265" s="5" t="s">
        <v>8</v>
      </c>
      <c r="C265" s="6">
        <f t="shared" si="18"/>
        <v>4</v>
      </c>
      <c r="D265" s="5" t="s">
        <v>2</v>
      </c>
      <c r="E265" s="6">
        <f t="shared" si="19"/>
        <v>4</v>
      </c>
      <c r="F265" s="5" t="s">
        <v>67</v>
      </c>
      <c r="G265" s="6" t="str">
        <f t="shared" si="17"/>
        <v>STr. MPK-6B44</v>
      </c>
      <c r="H265" s="6" t="str">
        <f t="shared" si="20"/>
        <v>4944</v>
      </c>
      <c r="I265" s="6" t="str">
        <f t="shared" si="21"/>
        <v/>
      </c>
      <c r="J265" s="5" t="s">
        <v>55</v>
      </c>
      <c r="K265" s="7" t="s">
        <v>56</v>
      </c>
      <c r="L265" s="7" t="s">
        <v>215</v>
      </c>
      <c r="M265" s="5" t="s">
        <v>57</v>
      </c>
      <c r="N265" s="5"/>
    </row>
    <row r="266" spans="1:14">
      <c r="A266" s="5">
        <v>122</v>
      </c>
      <c r="B266" s="5" t="s">
        <v>22</v>
      </c>
      <c r="C266" s="6">
        <f t="shared" si="18"/>
        <v>3</v>
      </c>
      <c r="D266" s="5" t="s">
        <v>6</v>
      </c>
      <c r="E266" s="6">
        <f t="shared" si="19"/>
        <v>5</v>
      </c>
      <c r="F266" s="5" t="s">
        <v>67</v>
      </c>
      <c r="G266" s="6" t="str">
        <f t="shared" si="17"/>
        <v>STr. MPK-6B35</v>
      </c>
      <c r="H266" s="6" t="str">
        <f t="shared" si="20"/>
        <v>4135</v>
      </c>
      <c r="I266" s="6" t="str">
        <f t="shared" si="21"/>
        <v/>
      </c>
      <c r="J266" s="5" t="s">
        <v>58</v>
      </c>
      <c r="K266" s="7" t="s">
        <v>59</v>
      </c>
      <c r="L266" s="7" t="s">
        <v>215</v>
      </c>
      <c r="M266" s="5"/>
      <c r="N266" s="5"/>
    </row>
    <row r="267" spans="1:14">
      <c r="A267" s="5">
        <v>122</v>
      </c>
      <c r="B267" s="5" t="s">
        <v>22</v>
      </c>
      <c r="C267" s="6">
        <f t="shared" si="18"/>
        <v>3</v>
      </c>
      <c r="D267" s="5" t="s">
        <v>7</v>
      </c>
      <c r="E267" s="6">
        <f t="shared" si="19"/>
        <v>6</v>
      </c>
      <c r="F267" s="5" t="s">
        <v>67</v>
      </c>
      <c r="G267" s="6" t="str">
        <f t="shared" si="17"/>
        <v>STr. MPK-6B36</v>
      </c>
      <c r="H267" s="6" t="str">
        <f t="shared" si="20"/>
        <v>4136</v>
      </c>
      <c r="I267" s="6" t="str">
        <f t="shared" si="21"/>
        <v/>
      </c>
      <c r="J267" s="5" t="s">
        <v>58</v>
      </c>
      <c r="K267" s="7" t="s">
        <v>59</v>
      </c>
      <c r="L267" s="7" t="s">
        <v>215</v>
      </c>
      <c r="M267" s="5"/>
      <c r="N267" s="5"/>
    </row>
    <row r="268" spans="1:14">
      <c r="A268" s="5">
        <v>122</v>
      </c>
      <c r="B268" s="5" t="s">
        <v>22</v>
      </c>
      <c r="C268" s="6">
        <f t="shared" si="18"/>
        <v>3</v>
      </c>
      <c r="D268" s="5" t="s">
        <v>23</v>
      </c>
      <c r="E268" s="6">
        <f t="shared" si="19"/>
        <v>7</v>
      </c>
      <c r="F268" s="5" t="s">
        <v>67</v>
      </c>
      <c r="G268" s="6" t="str">
        <f t="shared" si="17"/>
        <v>STr. MPK-6B37</v>
      </c>
      <c r="H268" s="6" t="str">
        <f t="shared" si="20"/>
        <v>4137</v>
      </c>
      <c r="I268" s="6" t="str">
        <f t="shared" si="21"/>
        <v/>
      </c>
      <c r="J268" s="5" t="s">
        <v>58</v>
      </c>
      <c r="K268" s="7" t="s">
        <v>59</v>
      </c>
      <c r="L268" s="7" t="s">
        <v>215</v>
      </c>
      <c r="M268" s="5"/>
      <c r="N268" s="5"/>
    </row>
    <row r="269" spans="1:14">
      <c r="A269" s="5">
        <v>123</v>
      </c>
      <c r="B269" s="5" t="s">
        <v>12</v>
      </c>
      <c r="C269" s="6">
        <f t="shared" si="18"/>
        <v>2</v>
      </c>
      <c r="D269" s="5" t="s">
        <v>7</v>
      </c>
      <c r="E269" s="6">
        <f t="shared" si="19"/>
        <v>6</v>
      </c>
      <c r="F269" s="5" t="s">
        <v>67</v>
      </c>
      <c r="G269" s="6" t="str">
        <f t="shared" si="17"/>
        <v>STr. MPK-6B26</v>
      </c>
      <c r="H269" s="6" t="str">
        <f t="shared" si="20"/>
        <v>1926</v>
      </c>
      <c r="I269" s="6" t="str">
        <f t="shared" si="21"/>
        <v/>
      </c>
      <c r="J269" s="5" t="s">
        <v>60</v>
      </c>
      <c r="K269" s="7" t="s">
        <v>61</v>
      </c>
      <c r="L269" s="7" t="s">
        <v>215</v>
      </c>
      <c r="M269" s="5"/>
      <c r="N269" s="5"/>
    </row>
    <row r="270" spans="1:14">
      <c r="A270" s="5">
        <v>123</v>
      </c>
      <c r="B270" s="5" t="s">
        <v>12</v>
      </c>
      <c r="C270" s="6">
        <f t="shared" si="18"/>
        <v>2</v>
      </c>
      <c r="D270" s="5" t="s">
        <v>23</v>
      </c>
      <c r="E270" s="6">
        <f t="shared" si="19"/>
        <v>7</v>
      </c>
      <c r="F270" s="5" t="s">
        <v>67</v>
      </c>
      <c r="G270" s="6" t="str">
        <f t="shared" si="17"/>
        <v>STr. MPK-6B27</v>
      </c>
      <c r="H270" s="6" t="str">
        <f t="shared" si="20"/>
        <v>1927</v>
      </c>
      <c r="I270" s="6" t="str">
        <f t="shared" si="21"/>
        <v/>
      </c>
      <c r="J270" s="5" t="s">
        <v>60</v>
      </c>
      <c r="K270" s="7" t="s">
        <v>61</v>
      </c>
      <c r="L270" s="7" t="s">
        <v>215</v>
      </c>
      <c r="M270" s="5"/>
      <c r="N270" s="5"/>
    </row>
    <row r="271" spans="1:14">
      <c r="A271" s="5">
        <v>123</v>
      </c>
      <c r="B271" s="5" t="s">
        <v>12</v>
      </c>
      <c r="C271" s="6">
        <f t="shared" si="18"/>
        <v>2</v>
      </c>
      <c r="D271" s="5" t="s">
        <v>26</v>
      </c>
      <c r="E271" s="6">
        <f t="shared" si="19"/>
        <v>8</v>
      </c>
      <c r="F271" s="5" t="s">
        <v>67</v>
      </c>
      <c r="G271" s="6" t="str">
        <f t="shared" si="17"/>
        <v>STr. MPK-6B28</v>
      </c>
      <c r="H271" s="6" t="str">
        <f t="shared" si="20"/>
        <v>1928</v>
      </c>
      <c r="I271" s="6" t="str">
        <f t="shared" si="21"/>
        <v/>
      </c>
      <c r="J271" s="5" t="s">
        <v>60</v>
      </c>
      <c r="K271" s="7" t="s">
        <v>61</v>
      </c>
      <c r="L271" s="7" t="s">
        <v>215</v>
      </c>
      <c r="M271" s="5"/>
      <c r="N271" s="5"/>
    </row>
    <row r="272" spans="1:14">
      <c r="A272" s="5">
        <v>124</v>
      </c>
      <c r="B272" s="5" t="s">
        <v>12</v>
      </c>
      <c r="C272" s="6">
        <f t="shared" si="18"/>
        <v>2</v>
      </c>
      <c r="D272" s="5" t="s">
        <v>14</v>
      </c>
      <c r="E272" s="6">
        <f t="shared" si="19"/>
        <v>2</v>
      </c>
      <c r="F272" s="5" t="s">
        <v>67</v>
      </c>
      <c r="G272" s="6" t="str">
        <f t="shared" si="17"/>
        <v>STr. MPK-6B22</v>
      </c>
      <c r="H272" s="6" t="str">
        <f t="shared" si="20"/>
        <v>0922</v>
      </c>
      <c r="I272" s="6" t="str">
        <f t="shared" si="21"/>
        <v/>
      </c>
      <c r="J272" s="5" t="s">
        <v>62</v>
      </c>
      <c r="K272" s="7" t="s">
        <v>63</v>
      </c>
      <c r="L272" s="7" t="s">
        <v>215</v>
      </c>
      <c r="M272" s="5"/>
      <c r="N272" s="5"/>
    </row>
    <row r="273" spans="1:14">
      <c r="A273" s="5">
        <v>124</v>
      </c>
      <c r="B273" s="5" t="s">
        <v>12</v>
      </c>
      <c r="C273" s="6">
        <f t="shared" si="18"/>
        <v>2</v>
      </c>
      <c r="D273" s="5" t="s">
        <v>9</v>
      </c>
      <c r="E273" s="6">
        <f t="shared" si="19"/>
        <v>3</v>
      </c>
      <c r="F273" s="5" t="s">
        <v>67</v>
      </c>
      <c r="G273" s="6" t="str">
        <f t="shared" si="17"/>
        <v>STr. MPK-6B23</v>
      </c>
      <c r="H273" s="6" t="str">
        <f t="shared" si="20"/>
        <v>0923</v>
      </c>
      <c r="I273" s="6" t="str">
        <f t="shared" si="21"/>
        <v/>
      </c>
      <c r="J273" s="5" t="s">
        <v>62</v>
      </c>
      <c r="K273" s="7" t="s">
        <v>63</v>
      </c>
      <c r="L273" s="7" t="s">
        <v>215</v>
      </c>
      <c r="M273" s="5"/>
      <c r="N273" s="5"/>
    </row>
    <row r="274" spans="1:14">
      <c r="A274" s="5">
        <v>124</v>
      </c>
      <c r="B274" s="5" t="s">
        <v>12</v>
      </c>
      <c r="C274" s="6">
        <f t="shared" si="18"/>
        <v>2</v>
      </c>
      <c r="D274" s="5" t="s">
        <v>2</v>
      </c>
      <c r="E274" s="6">
        <f t="shared" si="19"/>
        <v>4</v>
      </c>
      <c r="F274" s="5" t="s">
        <v>67</v>
      </c>
      <c r="G274" s="6" t="str">
        <f t="shared" si="17"/>
        <v>STr. MPK-6B24</v>
      </c>
      <c r="H274" s="6" t="str">
        <f t="shared" si="20"/>
        <v>0924</v>
      </c>
      <c r="I274" s="6" t="str">
        <f t="shared" si="21"/>
        <v/>
      </c>
      <c r="J274" s="5" t="s">
        <v>62</v>
      </c>
      <c r="K274" s="7" t="s">
        <v>63</v>
      </c>
      <c r="L274" s="7" t="s">
        <v>215</v>
      </c>
      <c r="M274" s="5"/>
      <c r="N274" s="5"/>
    </row>
    <row r="275" spans="1:14">
      <c r="A275" s="5">
        <v>125</v>
      </c>
      <c r="B275" s="5" t="s">
        <v>1</v>
      </c>
      <c r="C275" s="6">
        <f t="shared" si="18"/>
        <v>5</v>
      </c>
      <c r="D275" s="5" t="s">
        <v>14</v>
      </c>
      <c r="E275" s="6">
        <f t="shared" si="19"/>
        <v>2</v>
      </c>
      <c r="F275" s="5" t="s">
        <v>67</v>
      </c>
      <c r="G275" s="6" t="str">
        <f t="shared" si="17"/>
        <v>STr. MPK-6B52</v>
      </c>
      <c r="H275" s="6" t="str">
        <f t="shared" si="20"/>
        <v>5252</v>
      </c>
      <c r="I275" s="6" t="str">
        <f t="shared" si="21"/>
        <v>5552</v>
      </c>
      <c r="J275" s="5" t="s">
        <v>64</v>
      </c>
      <c r="K275" s="7" t="s">
        <v>151</v>
      </c>
      <c r="L275" s="7" t="s">
        <v>204</v>
      </c>
      <c r="M275" s="5"/>
      <c r="N275" s="5"/>
    </row>
    <row r="276" spans="1:14">
      <c r="A276" s="5">
        <v>125</v>
      </c>
      <c r="B276" s="5" t="s">
        <v>1</v>
      </c>
      <c r="C276" s="6">
        <f t="shared" si="18"/>
        <v>5</v>
      </c>
      <c r="D276" s="5" t="s">
        <v>9</v>
      </c>
      <c r="E276" s="6">
        <f t="shared" si="19"/>
        <v>3</v>
      </c>
      <c r="F276" s="5" t="s">
        <v>67</v>
      </c>
      <c r="G276" s="6" t="str">
        <f t="shared" si="17"/>
        <v>STr. MPK-6B53</v>
      </c>
      <c r="H276" s="6" t="str">
        <f t="shared" si="20"/>
        <v>5253</v>
      </c>
      <c r="I276" s="6" t="str">
        <f t="shared" si="21"/>
        <v>5553</v>
      </c>
      <c r="J276" s="5" t="s">
        <v>64</v>
      </c>
      <c r="K276" s="7" t="s">
        <v>151</v>
      </c>
      <c r="L276" s="7" t="s">
        <v>204</v>
      </c>
      <c r="M276" s="5"/>
      <c r="N276" s="5"/>
    </row>
    <row r="277" spans="1:14">
      <c r="A277" s="5">
        <v>125</v>
      </c>
      <c r="B277" s="5" t="s">
        <v>1</v>
      </c>
      <c r="C277" s="6">
        <f t="shared" si="18"/>
        <v>5</v>
      </c>
      <c r="D277" s="5" t="s">
        <v>2</v>
      </c>
      <c r="E277" s="6">
        <f t="shared" si="19"/>
        <v>4</v>
      </c>
      <c r="F277" s="5" t="s">
        <v>67</v>
      </c>
      <c r="G277" s="6" t="str">
        <f t="shared" si="17"/>
        <v>STr. MPK-6B54</v>
      </c>
      <c r="H277" s="6" t="str">
        <f t="shared" si="20"/>
        <v>5254</v>
      </c>
      <c r="I277" s="6" t="str">
        <f t="shared" si="21"/>
        <v>5554</v>
      </c>
      <c r="J277" s="5" t="s">
        <v>64</v>
      </c>
      <c r="K277" s="7" t="s">
        <v>151</v>
      </c>
      <c r="L277" s="7" t="s">
        <v>204</v>
      </c>
      <c r="M277" s="5"/>
      <c r="N277" s="5"/>
    </row>
    <row r="278" spans="1:14">
      <c r="A278" s="5">
        <v>126</v>
      </c>
      <c r="B278" s="5" t="s">
        <v>13</v>
      </c>
      <c r="C278" s="6">
        <f t="shared" si="18"/>
        <v>1</v>
      </c>
      <c r="D278" s="5" t="s">
        <v>2</v>
      </c>
      <c r="E278" s="6">
        <f t="shared" si="19"/>
        <v>4</v>
      </c>
      <c r="F278" s="5" t="s">
        <v>67</v>
      </c>
      <c r="G278" s="6" t="str">
        <f t="shared" si="17"/>
        <v>STr. MPK-6B14</v>
      </c>
      <c r="H278" s="6" t="str">
        <f t="shared" si="20"/>
        <v>6514</v>
      </c>
      <c r="I278" s="6" t="str">
        <f t="shared" si="21"/>
        <v/>
      </c>
      <c r="J278" s="5" t="s">
        <v>65</v>
      </c>
      <c r="K278" s="7" t="s">
        <v>66</v>
      </c>
      <c r="L278" s="7" t="s">
        <v>215</v>
      </c>
      <c r="M278" s="5"/>
      <c r="N278" s="5"/>
    </row>
    <row r="279" spans="1:14">
      <c r="A279" s="5">
        <v>126</v>
      </c>
      <c r="B279" s="5" t="s">
        <v>13</v>
      </c>
      <c r="C279" s="6">
        <f t="shared" si="18"/>
        <v>1</v>
      </c>
      <c r="D279" s="5" t="s">
        <v>6</v>
      </c>
      <c r="E279" s="6">
        <f t="shared" si="19"/>
        <v>5</v>
      </c>
      <c r="F279" s="5" t="s">
        <v>67</v>
      </c>
      <c r="G279" s="6" t="str">
        <f t="shared" si="17"/>
        <v>STr. MPK-6B15</v>
      </c>
      <c r="H279" s="6" t="str">
        <f t="shared" si="20"/>
        <v>6515</v>
      </c>
      <c r="I279" s="6" t="str">
        <f t="shared" si="21"/>
        <v/>
      </c>
      <c r="J279" s="5" t="s">
        <v>65</v>
      </c>
      <c r="K279" s="7" t="s">
        <v>66</v>
      </c>
      <c r="L279" s="7" t="s">
        <v>215</v>
      </c>
      <c r="M279" s="5"/>
      <c r="N279" s="5"/>
    </row>
    <row r="280" spans="1:14">
      <c r="A280" s="5">
        <v>127</v>
      </c>
      <c r="B280" s="5" t="s">
        <v>13</v>
      </c>
      <c r="C280" s="6">
        <f t="shared" si="18"/>
        <v>1</v>
      </c>
      <c r="D280" s="5" t="s">
        <v>2</v>
      </c>
      <c r="E280" s="6">
        <f t="shared" si="19"/>
        <v>4</v>
      </c>
      <c r="F280" s="5" t="s">
        <v>68</v>
      </c>
      <c r="G280" s="6" t="str">
        <f t="shared" si="17"/>
        <v>STr. MPK-6C14</v>
      </c>
      <c r="H280" s="6" t="str">
        <f t="shared" si="20"/>
        <v>2914</v>
      </c>
      <c r="I280" s="6" t="str">
        <f t="shared" si="21"/>
        <v>4814</v>
      </c>
      <c r="J280" s="5" t="s">
        <v>50</v>
      </c>
      <c r="K280" s="7" t="s">
        <v>205</v>
      </c>
      <c r="L280" s="7" t="s">
        <v>149</v>
      </c>
      <c r="M280" s="5"/>
      <c r="N280" s="5"/>
    </row>
    <row r="281" spans="1:14">
      <c r="A281" s="5">
        <v>127</v>
      </c>
      <c r="B281" s="5" t="s">
        <v>13</v>
      </c>
      <c r="C281" s="6">
        <f t="shared" si="18"/>
        <v>1</v>
      </c>
      <c r="D281" s="5" t="s">
        <v>6</v>
      </c>
      <c r="E281" s="6">
        <f t="shared" si="19"/>
        <v>5</v>
      </c>
      <c r="F281" s="5" t="s">
        <v>68</v>
      </c>
      <c r="G281" s="6" t="str">
        <f t="shared" si="17"/>
        <v>STr. MPK-6C15</v>
      </c>
      <c r="H281" s="6" t="str">
        <f t="shared" si="20"/>
        <v>2915</v>
      </c>
      <c r="I281" s="6" t="str">
        <f t="shared" si="21"/>
        <v>4815</v>
      </c>
      <c r="J281" s="5" t="s">
        <v>50</v>
      </c>
      <c r="K281" s="7" t="s">
        <v>205</v>
      </c>
      <c r="L281" s="7" t="s">
        <v>149</v>
      </c>
      <c r="M281" s="5"/>
      <c r="N281" s="5"/>
    </row>
    <row r="282" spans="1:14">
      <c r="A282" s="5">
        <v>127</v>
      </c>
      <c r="B282" s="5" t="s">
        <v>13</v>
      </c>
      <c r="C282" s="6">
        <f t="shared" si="18"/>
        <v>1</v>
      </c>
      <c r="D282" s="5" t="s">
        <v>7</v>
      </c>
      <c r="E282" s="6">
        <f t="shared" si="19"/>
        <v>6</v>
      </c>
      <c r="F282" s="5" t="s">
        <v>68</v>
      </c>
      <c r="G282" s="6" t="str">
        <f t="shared" si="17"/>
        <v>STr. MPK-6C16</v>
      </c>
      <c r="H282" s="6" t="str">
        <f t="shared" si="20"/>
        <v>2916</v>
      </c>
      <c r="I282" s="6" t="str">
        <f t="shared" si="21"/>
        <v>4816</v>
      </c>
      <c r="J282" s="5" t="s">
        <v>50</v>
      </c>
      <c r="K282" s="7" t="s">
        <v>205</v>
      </c>
      <c r="L282" s="7" t="s">
        <v>149</v>
      </c>
      <c r="M282" s="5"/>
      <c r="N282" s="5"/>
    </row>
    <row r="283" spans="1:14">
      <c r="A283" s="5">
        <v>128</v>
      </c>
      <c r="B283" s="5" t="s">
        <v>1</v>
      </c>
      <c r="C283" s="6">
        <f t="shared" si="18"/>
        <v>5</v>
      </c>
      <c r="D283" s="5" t="s">
        <v>2</v>
      </c>
      <c r="E283" s="6">
        <f t="shared" si="19"/>
        <v>4</v>
      </c>
      <c r="F283" s="5" t="s">
        <v>68</v>
      </c>
      <c r="G283" s="6" t="str">
        <f t="shared" si="17"/>
        <v>STr. MPK-6C54</v>
      </c>
      <c r="H283" s="6" t="str">
        <f t="shared" si="20"/>
        <v>0154</v>
      </c>
      <c r="I283" s="6" t="str">
        <f t="shared" si="21"/>
        <v/>
      </c>
      <c r="J283" s="5" t="s">
        <v>51</v>
      </c>
      <c r="K283" s="7" t="s">
        <v>52</v>
      </c>
      <c r="L283" s="7" t="s">
        <v>215</v>
      </c>
      <c r="M283" s="5"/>
      <c r="N283" s="5"/>
    </row>
    <row r="284" spans="1:14">
      <c r="A284" s="5">
        <v>128</v>
      </c>
      <c r="B284" s="5" t="s">
        <v>1</v>
      </c>
      <c r="C284" s="6">
        <f t="shared" si="18"/>
        <v>5</v>
      </c>
      <c r="D284" s="5" t="s">
        <v>6</v>
      </c>
      <c r="E284" s="6">
        <f t="shared" si="19"/>
        <v>5</v>
      </c>
      <c r="F284" s="5" t="s">
        <v>68</v>
      </c>
      <c r="G284" s="6" t="str">
        <f t="shared" si="17"/>
        <v>STr. MPK-6C55</v>
      </c>
      <c r="H284" s="6" t="str">
        <f t="shared" si="20"/>
        <v>0155</v>
      </c>
      <c r="I284" s="6" t="str">
        <f t="shared" si="21"/>
        <v/>
      </c>
      <c r="J284" s="5" t="s">
        <v>51</v>
      </c>
      <c r="K284" s="7" t="s">
        <v>52</v>
      </c>
      <c r="L284" s="7" t="s">
        <v>215</v>
      </c>
      <c r="M284" s="5"/>
      <c r="N284" s="5"/>
    </row>
    <row r="285" spans="1:14">
      <c r="A285" s="5">
        <v>128</v>
      </c>
      <c r="B285" s="5" t="s">
        <v>1</v>
      </c>
      <c r="C285" s="6">
        <f t="shared" si="18"/>
        <v>5</v>
      </c>
      <c r="D285" s="5" t="s">
        <v>7</v>
      </c>
      <c r="E285" s="6">
        <f t="shared" si="19"/>
        <v>6</v>
      </c>
      <c r="F285" s="5" t="s">
        <v>68</v>
      </c>
      <c r="G285" s="6" t="str">
        <f t="shared" si="17"/>
        <v>STr. MPK-6C56</v>
      </c>
      <c r="H285" s="6" t="str">
        <f t="shared" si="20"/>
        <v>0156</v>
      </c>
      <c r="I285" s="6" t="str">
        <f t="shared" si="21"/>
        <v/>
      </c>
      <c r="J285" s="5" t="s">
        <v>51</v>
      </c>
      <c r="K285" s="7" t="s">
        <v>52</v>
      </c>
      <c r="L285" s="7" t="s">
        <v>215</v>
      </c>
      <c r="M285" s="5"/>
      <c r="N285" s="5"/>
    </row>
    <row r="286" spans="1:14">
      <c r="A286" s="5">
        <v>129</v>
      </c>
      <c r="B286" s="5" t="s">
        <v>8</v>
      </c>
      <c r="C286" s="6">
        <f t="shared" si="18"/>
        <v>4</v>
      </c>
      <c r="D286" s="5" t="s">
        <v>14</v>
      </c>
      <c r="E286" s="6">
        <f t="shared" si="19"/>
        <v>2</v>
      </c>
      <c r="F286" s="5" t="s">
        <v>68</v>
      </c>
      <c r="G286" s="6" t="str">
        <f t="shared" si="17"/>
        <v>STr. MPK-6C42</v>
      </c>
      <c r="H286" s="6" t="str">
        <f t="shared" si="20"/>
        <v>3142</v>
      </c>
      <c r="I286" s="6" t="str">
        <f t="shared" si="21"/>
        <v/>
      </c>
      <c r="J286" s="5" t="s">
        <v>53</v>
      </c>
      <c r="K286" s="7" t="s">
        <v>54</v>
      </c>
      <c r="L286" s="7" t="s">
        <v>215</v>
      </c>
      <c r="M286" s="5"/>
      <c r="N286" s="5"/>
    </row>
    <row r="287" spans="1:14">
      <c r="A287" s="5">
        <v>129</v>
      </c>
      <c r="B287" s="5" t="s">
        <v>8</v>
      </c>
      <c r="C287" s="6">
        <f t="shared" si="18"/>
        <v>4</v>
      </c>
      <c r="D287" s="5" t="s">
        <v>9</v>
      </c>
      <c r="E287" s="6">
        <f t="shared" si="19"/>
        <v>3</v>
      </c>
      <c r="F287" s="5" t="s">
        <v>68</v>
      </c>
      <c r="G287" s="6" t="str">
        <f t="shared" si="17"/>
        <v>STr. MPK-6C43</v>
      </c>
      <c r="H287" s="6" t="str">
        <f t="shared" si="20"/>
        <v>3143</v>
      </c>
      <c r="I287" s="6" t="str">
        <f t="shared" si="21"/>
        <v/>
      </c>
      <c r="J287" s="5" t="s">
        <v>53</v>
      </c>
      <c r="K287" s="7" t="s">
        <v>54</v>
      </c>
      <c r="L287" s="7" t="s">
        <v>215</v>
      </c>
      <c r="M287" s="5"/>
      <c r="N287" s="5"/>
    </row>
    <row r="288" spans="1:14">
      <c r="A288" s="5">
        <v>129</v>
      </c>
      <c r="B288" s="5" t="s">
        <v>8</v>
      </c>
      <c r="C288" s="6">
        <f t="shared" si="18"/>
        <v>4</v>
      </c>
      <c r="D288" s="5" t="s">
        <v>2</v>
      </c>
      <c r="E288" s="6">
        <f t="shared" si="19"/>
        <v>4</v>
      </c>
      <c r="F288" s="5" t="s">
        <v>68</v>
      </c>
      <c r="G288" s="6" t="str">
        <f t="shared" si="17"/>
        <v>STr. MPK-6C44</v>
      </c>
      <c r="H288" s="6" t="str">
        <f t="shared" si="20"/>
        <v>3144</v>
      </c>
      <c r="I288" s="6" t="str">
        <f t="shared" si="21"/>
        <v/>
      </c>
      <c r="J288" s="5" t="s">
        <v>53</v>
      </c>
      <c r="K288" s="7" t="s">
        <v>54</v>
      </c>
      <c r="L288" s="7" t="s">
        <v>215</v>
      </c>
      <c r="M288" s="5"/>
      <c r="N288" s="5"/>
    </row>
    <row r="289" spans="1:14">
      <c r="A289" s="5">
        <v>130</v>
      </c>
      <c r="B289" s="5" t="s">
        <v>22</v>
      </c>
      <c r="C289" s="6">
        <f t="shared" si="18"/>
        <v>3</v>
      </c>
      <c r="D289" s="5" t="s">
        <v>6</v>
      </c>
      <c r="E289" s="6">
        <f t="shared" si="19"/>
        <v>5</v>
      </c>
      <c r="F289" s="5" t="s">
        <v>68</v>
      </c>
      <c r="G289" s="6" t="str">
        <f t="shared" si="17"/>
        <v>STr. MPK-6C35</v>
      </c>
      <c r="H289" s="6" t="str">
        <f t="shared" si="20"/>
        <v>4735</v>
      </c>
      <c r="I289" s="6" t="str">
        <f t="shared" si="21"/>
        <v/>
      </c>
      <c r="J289" s="5" t="s">
        <v>55</v>
      </c>
      <c r="K289" s="7" t="s">
        <v>69</v>
      </c>
      <c r="L289" s="7" t="s">
        <v>215</v>
      </c>
      <c r="M289" s="5" t="s">
        <v>57</v>
      </c>
      <c r="N289" s="5"/>
    </row>
    <row r="290" spans="1:14">
      <c r="A290" s="5">
        <v>130</v>
      </c>
      <c r="B290" s="5" t="s">
        <v>22</v>
      </c>
      <c r="C290" s="6">
        <f t="shared" si="18"/>
        <v>3</v>
      </c>
      <c r="D290" s="5" t="s">
        <v>7</v>
      </c>
      <c r="E290" s="6">
        <f t="shared" si="19"/>
        <v>6</v>
      </c>
      <c r="F290" s="5" t="s">
        <v>68</v>
      </c>
      <c r="G290" s="6" t="str">
        <f t="shared" si="17"/>
        <v>STr. MPK-6C36</v>
      </c>
      <c r="H290" s="6" t="str">
        <f t="shared" si="20"/>
        <v>4736</v>
      </c>
      <c r="I290" s="6" t="str">
        <f t="shared" si="21"/>
        <v/>
      </c>
      <c r="J290" s="5" t="s">
        <v>55</v>
      </c>
      <c r="K290" s="7" t="s">
        <v>69</v>
      </c>
      <c r="L290" s="7" t="s">
        <v>215</v>
      </c>
      <c r="M290" s="5" t="s">
        <v>57</v>
      </c>
      <c r="N290" s="5"/>
    </row>
    <row r="291" spans="1:14">
      <c r="A291" s="5">
        <v>130</v>
      </c>
      <c r="B291" s="5" t="s">
        <v>22</v>
      </c>
      <c r="C291" s="6">
        <f t="shared" si="18"/>
        <v>3</v>
      </c>
      <c r="D291" s="5" t="s">
        <v>23</v>
      </c>
      <c r="E291" s="6">
        <f t="shared" si="19"/>
        <v>7</v>
      </c>
      <c r="F291" s="5" t="s">
        <v>68</v>
      </c>
      <c r="G291" s="6" t="str">
        <f t="shared" si="17"/>
        <v>STr. MPK-6C37</v>
      </c>
      <c r="H291" s="6" t="str">
        <f t="shared" si="20"/>
        <v>4737</v>
      </c>
      <c r="I291" s="6" t="str">
        <f t="shared" si="21"/>
        <v/>
      </c>
      <c r="J291" s="5" t="s">
        <v>55</v>
      </c>
      <c r="K291" s="7" t="s">
        <v>69</v>
      </c>
      <c r="L291" s="7" t="s">
        <v>215</v>
      </c>
      <c r="M291" s="5" t="s">
        <v>57</v>
      </c>
      <c r="N291" s="5"/>
    </row>
    <row r="292" spans="1:14">
      <c r="A292" s="5">
        <v>130</v>
      </c>
      <c r="B292" s="5" t="s">
        <v>22</v>
      </c>
      <c r="C292" s="6">
        <f t="shared" si="18"/>
        <v>3</v>
      </c>
      <c r="D292" s="5" t="s">
        <v>26</v>
      </c>
      <c r="E292" s="6">
        <f t="shared" si="19"/>
        <v>8</v>
      </c>
      <c r="F292" s="5" t="s">
        <v>68</v>
      </c>
      <c r="G292" s="6" t="str">
        <f t="shared" si="17"/>
        <v>STr. MPK-6C38</v>
      </c>
      <c r="H292" s="6" t="str">
        <f t="shared" si="20"/>
        <v>4738</v>
      </c>
      <c r="I292" s="6" t="str">
        <f t="shared" si="21"/>
        <v/>
      </c>
      <c r="J292" s="5" t="s">
        <v>55</v>
      </c>
      <c r="K292" s="7" t="s">
        <v>69</v>
      </c>
      <c r="L292" s="7" t="s">
        <v>215</v>
      </c>
      <c r="M292" s="5" t="s">
        <v>57</v>
      </c>
      <c r="N292" s="5"/>
    </row>
    <row r="293" spans="1:14">
      <c r="A293" s="5">
        <v>131</v>
      </c>
      <c r="B293" s="5" t="s">
        <v>1</v>
      </c>
      <c r="C293" s="6">
        <f t="shared" si="18"/>
        <v>5</v>
      </c>
      <c r="D293" s="5" t="s">
        <v>17</v>
      </c>
      <c r="E293" s="6">
        <f t="shared" si="19"/>
        <v>1</v>
      </c>
      <c r="F293" s="5" t="s">
        <v>68</v>
      </c>
      <c r="G293" s="6" t="str">
        <f t="shared" si="17"/>
        <v>STr. MPK-6C51</v>
      </c>
      <c r="H293" s="6" t="str">
        <f t="shared" si="20"/>
        <v>4151</v>
      </c>
      <c r="I293" s="6" t="str">
        <f t="shared" si="21"/>
        <v/>
      </c>
      <c r="J293" s="5" t="s">
        <v>58</v>
      </c>
      <c r="K293" s="7" t="s">
        <v>59</v>
      </c>
      <c r="L293" s="7" t="s">
        <v>215</v>
      </c>
      <c r="M293" s="5"/>
      <c r="N293" s="5"/>
    </row>
    <row r="294" spans="1:14">
      <c r="A294" s="5">
        <v>131</v>
      </c>
      <c r="B294" s="5" t="s">
        <v>1</v>
      </c>
      <c r="C294" s="6">
        <f t="shared" si="18"/>
        <v>5</v>
      </c>
      <c r="D294" s="5" t="s">
        <v>14</v>
      </c>
      <c r="E294" s="6">
        <f t="shared" si="19"/>
        <v>2</v>
      </c>
      <c r="F294" s="5" t="s">
        <v>68</v>
      </c>
      <c r="G294" s="6" t="str">
        <f t="shared" si="17"/>
        <v>STr. MPK-6C52</v>
      </c>
      <c r="H294" s="6" t="str">
        <f t="shared" si="20"/>
        <v>4152</v>
      </c>
      <c r="I294" s="6" t="str">
        <f t="shared" si="21"/>
        <v/>
      </c>
      <c r="J294" s="5" t="s">
        <v>58</v>
      </c>
      <c r="K294" s="7" t="s">
        <v>59</v>
      </c>
      <c r="L294" s="7" t="s">
        <v>215</v>
      </c>
      <c r="M294" s="5"/>
      <c r="N294" s="5"/>
    </row>
    <row r="295" spans="1:14">
      <c r="A295" s="5">
        <v>131</v>
      </c>
      <c r="B295" s="5" t="s">
        <v>1</v>
      </c>
      <c r="C295" s="6">
        <f t="shared" si="18"/>
        <v>5</v>
      </c>
      <c r="D295" s="5" t="s">
        <v>9</v>
      </c>
      <c r="E295" s="6">
        <f t="shared" si="19"/>
        <v>3</v>
      </c>
      <c r="F295" s="5" t="s">
        <v>68</v>
      </c>
      <c r="G295" s="6" t="str">
        <f t="shared" si="17"/>
        <v>STr. MPK-6C53</v>
      </c>
      <c r="H295" s="6" t="str">
        <f t="shared" si="20"/>
        <v>4153</v>
      </c>
      <c r="I295" s="6" t="str">
        <f t="shared" si="21"/>
        <v/>
      </c>
      <c r="J295" s="5" t="s">
        <v>58</v>
      </c>
      <c r="K295" s="7" t="s">
        <v>59</v>
      </c>
      <c r="L295" s="7" t="s">
        <v>215</v>
      </c>
      <c r="M295" s="5"/>
      <c r="N295" s="5"/>
    </row>
    <row r="296" spans="1:14">
      <c r="A296" s="5">
        <v>132</v>
      </c>
      <c r="B296" s="5" t="s">
        <v>22</v>
      </c>
      <c r="C296" s="6">
        <f t="shared" si="18"/>
        <v>3</v>
      </c>
      <c r="D296" s="5" t="s">
        <v>17</v>
      </c>
      <c r="E296" s="6">
        <f t="shared" si="19"/>
        <v>1</v>
      </c>
      <c r="F296" s="5" t="s">
        <v>68</v>
      </c>
      <c r="G296" s="6" t="str">
        <f t="shared" si="17"/>
        <v>STr. MPK-6C31</v>
      </c>
      <c r="H296" s="6" t="str">
        <f t="shared" si="20"/>
        <v>1431</v>
      </c>
      <c r="I296" s="6" t="str">
        <f t="shared" si="21"/>
        <v/>
      </c>
      <c r="J296" s="5" t="s">
        <v>60</v>
      </c>
      <c r="K296" s="7" t="s">
        <v>70</v>
      </c>
      <c r="L296" s="7" t="s">
        <v>215</v>
      </c>
      <c r="M296" s="5"/>
      <c r="N296" s="5"/>
    </row>
    <row r="297" spans="1:14">
      <c r="A297" s="5">
        <v>132</v>
      </c>
      <c r="B297" s="5" t="s">
        <v>22</v>
      </c>
      <c r="C297" s="6">
        <f t="shared" si="18"/>
        <v>3</v>
      </c>
      <c r="D297" s="5" t="s">
        <v>14</v>
      </c>
      <c r="E297" s="6">
        <f t="shared" si="19"/>
        <v>2</v>
      </c>
      <c r="F297" s="5" t="s">
        <v>68</v>
      </c>
      <c r="G297" s="6" t="str">
        <f t="shared" si="17"/>
        <v>STr. MPK-6C32</v>
      </c>
      <c r="H297" s="6" t="str">
        <f t="shared" si="20"/>
        <v>1432</v>
      </c>
      <c r="I297" s="6" t="str">
        <f t="shared" si="21"/>
        <v/>
      </c>
      <c r="J297" s="5" t="s">
        <v>60</v>
      </c>
      <c r="K297" s="7" t="s">
        <v>70</v>
      </c>
      <c r="L297" s="7" t="s">
        <v>215</v>
      </c>
      <c r="M297" s="5"/>
      <c r="N297" s="5"/>
    </row>
    <row r="298" spans="1:14">
      <c r="A298" s="5">
        <v>132</v>
      </c>
      <c r="B298" s="5" t="s">
        <v>22</v>
      </c>
      <c r="C298" s="6">
        <f t="shared" si="18"/>
        <v>3</v>
      </c>
      <c r="D298" s="5" t="s">
        <v>9</v>
      </c>
      <c r="E298" s="6">
        <f t="shared" si="19"/>
        <v>3</v>
      </c>
      <c r="F298" s="5" t="s">
        <v>68</v>
      </c>
      <c r="G298" s="6" t="str">
        <f t="shared" si="17"/>
        <v>STr. MPK-6C33</v>
      </c>
      <c r="H298" s="6" t="str">
        <f t="shared" si="20"/>
        <v>1433</v>
      </c>
      <c r="I298" s="6" t="str">
        <f t="shared" si="21"/>
        <v/>
      </c>
      <c r="J298" s="5" t="s">
        <v>60</v>
      </c>
      <c r="K298" s="7" t="s">
        <v>70</v>
      </c>
      <c r="L298" s="7" t="s">
        <v>215</v>
      </c>
      <c r="M298" s="5"/>
      <c r="N298" s="5"/>
    </row>
    <row r="299" spans="1:14">
      <c r="A299" s="5">
        <v>133</v>
      </c>
      <c r="B299" s="5" t="s">
        <v>13</v>
      </c>
      <c r="C299" s="6">
        <f t="shared" si="18"/>
        <v>1</v>
      </c>
      <c r="D299" s="5" t="s">
        <v>17</v>
      </c>
      <c r="E299" s="6">
        <f t="shared" si="19"/>
        <v>1</v>
      </c>
      <c r="F299" s="5" t="s">
        <v>68</v>
      </c>
      <c r="G299" s="6" t="str">
        <f t="shared" si="17"/>
        <v>STr. MPK-6C11</v>
      </c>
      <c r="H299" s="6" t="str">
        <f t="shared" si="20"/>
        <v>0911</v>
      </c>
      <c r="I299" s="6" t="str">
        <f t="shared" si="21"/>
        <v/>
      </c>
      <c r="J299" s="5" t="s">
        <v>62</v>
      </c>
      <c r="K299" s="7" t="s">
        <v>63</v>
      </c>
      <c r="L299" s="7" t="s">
        <v>215</v>
      </c>
      <c r="M299" s="5"/>
      <c r="N299" s="5"/>
    </row>
    <row r="300" spans="1:14">
      <c r="A300" s="5">
        <v>133</v>
      </c>
      <c r="B300" s="5" t="s">
        <v>13</v>
      </c>
      <c r="C300" s="6">
        <f t="shared" si="18"/>
        <v>1</v>
      </c>
      <c r="D300" s="5" t="s">
        <v>14</v>
      </c>
      <c r="E300" s="6">
        <f t="shared" si="19"/>
        <v>2</v>
      </c>
      <c r="F300" s="5" t="s">
        <v>68</v>
      </c>
      <c r="G300" s="6" t="str">
        <f t="shared" si="17"/>
        <v>STr. MPK-6C12</v>
      </c>
      <c r="H300" s="6" t="str">
        <f t="shared" si="20"/>
        <v>0912</v>
      </c>
      <c r="I300" s="6" t="str">
        <f t="shared" si="21"/>
        <v/>
      </c>
      <c r="J300" s="5" t="s">
        <v>62</v>
      </c>
      <c r="K300" s="7" t="s">
        <v>63</v>
      </c>
      <c r="L300" s="7" t="s">
        <v>215</v>
      </c>
      <c r="M300" s="5"/>
      <c r="N300" s="5"/>
    </row>
    <row r="301" spans="1:14">
      <c r="A301" s="5">
        <v>133</v>
      </c>
      <c r="B301" s="5" t="s">
        <v>13</v>
      </c>
      <c r="C301" s="6">
        <f t="shared" si="18"/>
        <v>1</v>
      </c>
      <c r="D301" s="5" t="s">
        <v>9</v>
      </c>
      <c r="E301" s="6">
        <f t="shared" si="19"/>
        <v>3</v>
      </c>
      <c r="F301" s="5" t="s">
        <v>68</v>
      </c>
      <c r="G301" s="6" t="str">
        <f t="shared" si="17"/>
        <v>STr. MPK-6C13</v>
      </c>
      <c r="H301" s="6" t="str">
        <f t="shared" si="20"/>
        <v>0913</v>
      </c>
      <c r="I301" s="6" t="str">
        <f t="shared" si="21"/>
        <v/>
      </c>
      <c r="J301" s="5" t="s">
        <v>62</v>
      </c>
      <c r="K301" s="7" t="s">
        <v>63</v>
      </c>
      <c r="L301" s="7" t="s">
        <v>215</v>
      </c>
      <c r="M301" s="5"/>
      <c r="N301" s="5"/>
    </row>
    <row r="302" spans="1:14">
      <c r="A302" s="5">
        <v>134</v>
      </c>
      <c r="B302" s="5" t="s">
        <v>12</v>
      </c>
      <c r="C302" s="6">
        <f t="shared" si="18"/>
        <v>2</v>
      </c>
      <c r="D302" s="5" t="s">
        <v>7</v>
      </c>
      <c r="E302" s="6">
        <f t="shared" si="19"/>
        <v>6</v>
      </c>
      <c r="F302" s="5" t="s">
        <v>68</v>
      </c>
      <c r="G302" s="6" t="str">
        <f t="shared" si="17"/>
        <v>STr. MPK-6C26</v>
      </c>
      <c r="H302" s="6" t="str">
        <f t="shared" si="20"/>
        <v>0526</v>
      </c>
      <c r="I302" s="6" t="str">
        <f t="shared" si="21"/>
        <v/>
      </c>
      <c r="J302" s="5" t="s">
        <v>64</v>
      </c>
      <c r="K302" s="7" t="s">
        <v>71</v>
      </c>
      <c r="L302" s="7" t="s">
        <v>215</v>
      </c>
      <c r="M302" s="5"/>
      <c r="N302" s="5"/>
    </row>
    <row r="303" spans="1:14">
      <c r="A303" s="5">
        <v>134</v>
      </c>
      <c r="B303" s="5" t="s">
        <v>12</v>
      </c>
      <c r="C303" s="6">
        <f t="shared" si="18"/>
        <v>2</v>
      </c>
      <c r="D303" s="5" t="s">
        <v>23</v>
      </c>
      <c r="E303" s="6">
        <f t="shared" si="19"/>
        <v>7</v>
      </c>
      <c r="F303" s="5" t="s">
        <v>68</v>
      </c>
      <c r="G303" s="6" t="str">
        <f t="shared" si="17"/>
        <v>STr. MPK-6C27</v>
      </c>
      <c r="H303" s="6" t="str">
        <f t="shared" si="20"/>
        <v>0527</v>
      </c>
      <c r="I303" s="6" t="str">
        <f t="shared" si="21"/>
        <v/>
      </c>
      <c r="J303" s="5" t="s">
        <v>64</v>
      </c>
      <c r="K303" s="7" t="s">
        <v>71</v>
      </c>
      <c r="L303" s="7" t="s">
        <v>215</v>
      </c>
      <c r="M303" s="5"/>
      <c r="N303" s="5"/>
    </row>
    <row r="304" spans="1:14">
      <c r="A304" s="5">
        <v>134</v>
      </c>
      <c r="B304" s="5" t="s">
        <v>12</v>
      </c>
      <c r="C304" s="6">
        <f t="shared" si="18"/>
        <v>2</v>
      </c>
      <c r="D304" s="5" t="s">
        <v>26</v>
      </c>
      <c r="E304" s="6">
        <f t="shared" si="19"/>
        <v>8</v>
      </c>
      <c r="F304" s="5" t="s">
        <v>68</v>
      </c>
      <c r="G304" s="6" t="str">
        <f t="shared" si="17"/>
        <v>STr. MPK-6C28</v>
      </c>
      <c r="H304" s="6" t="str">
        <f t="shared" si="20"/>
        <v>0528</v>
      </c>
      <c r="I304" s="6" t="str">
        <f t="shared" si="21"/>
        <v/>
      </c>
      <c r="J304" s="5" t="s">
        <v>64</v>
      </c>
      <c r="K304" s="7" t="s">
        <v>71</v>
      </c>
      <c r="L304" s="7" t="s">
        <v>215</v>
      </c>
      <c r="M304" s="5"/>
      <c r="N304" s="5"/>
    </row>
    <row r="305" spans="1:14">
      <c r="A305" s="5">
        <v>135</v>
      </c>
      <c r="B305" s="5" t="s">
        <v>12</v>
      </c>
      <c r="C305" s="6">
        <f t="shared" si="18"/>
        <v>2</v>
      </c>
      <c r="D305" s="5" t="s">
        <v>9</v>
      </c>
      <c r="E305" s="6">
        <f t="shared" si="19"/>
        <v>3</v>
      </c>
      <c r="F305" s="5" t="s">
        <v>68</v>
      </c>
      <c r="G305" s="6" t="str">
        <f t="shared" si="17"/>
        <v>STr. MPK-6C23</v>
      </c>
      <c r="H305" s="6" t="str">
        <f t="shared" si="20"/>
        <v>6523</v>
      </c>
      <c r="I305" s="6" t="str">
        <f t="shared" si="21"/>
        <v/>
      </c>
      <c r="J305" s="5" t="s">
        <v>65</v>
      </c>
      <c r="K305" s="7" t="s">
        <v>66</v>
      </c>
      <c r="L305" s="7" t="s">
        <v>215</v>
      </c>
      <c r="M305" s="5"/>
      <c r="N305" s="5"/>
    </row>
    <row r="306" spans="1:14">
      <c r="A306" s="5">
        <v>135</v>
      </c>
      <c r="B306" s="5" t="s">
        <v>12</v>
      </c>
      <c r="C306" s="6">
        <f t="shared" si="18"/>
        <v>2</v>
      </c>
      <c r="D306" s="5" t="s">
        <v>2</v>
      </c>
      <c r="E306" s="6">
        <f t="shared" si="19"/>
        <v>4</v>
      </c>
      <c r="F306" s="5" t="s">
        <v>68</v>
      </c>
      <c r="G306" s="6" t="str">
        <f t="shared" si="17"/>
        <v>STr. MPK-6C24</v>
      </c>
      <c r="H306" s="6" t="str">
        <f t="shared" si="20"/>
        <v>6524</v>
      </c>
      <c r="I306" s="6" t="str">
        <f t="shared" si="21"/>
        <v/>
      </c>
      <c r="J306" s="5" t="s">
        <v>65</v>
      </c>
      <c r="K306" s="7" t="s">
        <v>66</v>
      </c>
      <c r="L306" s="7" t="s">
        <v>215</v>
      </c>
      <c r="M306" s="5"/>
      <c r="N306" s="5"/>
    </row>
    <row r="307" spans="1:14">
      <c r="A307" s="5">
        <v>136</v>
      </c>
      <c r="B307" s="5" t="s">
        <v>8</v>
      </c>
      <c r="C307" s="6">
        <f t="shared" si="18"/>
        <v>4</v>
      </c>
      <c r="D307" s="5" t="s">
        <v>7</v>
      </c>
      <c r="E307" s="6">
        <f t="shared" si="19"/>
        <v>6</v>
      </c>
      <c r="F307" s="5" t="s">
        <v>72</v>
      </c>
      <c r="G307" s="6" t="str">
        <f t="shared" si="17"/>
        <v>STr. MPK-6D46</v>
      </c>
      <c r="H307" s="6" t="str">
        <f t="shared" si="20"/>
        <v>2946</v>
      </c>
      <c r="I307" s="6" t="str">
        <f t="shared" si="21"/>
        <v>5846</v>
      </c>
      <c r="J307" s="5" t="s">
        <v>50</v>
      </c>
      <c r="K307" s="7" t="s">
        <v>205</v>
      </c>
      <c r="L307" s="7" t="s">
        <v>206</v>
      </c>
      <c r="M307" s="5"/>
      <c r="N307" s="5"/>
    </row>
    <row r="308" spans="1:14">
      <c r="A308" s="5">
        <v>136</v>
      </c>
      <c r="B308" s="5" t="s">
        <v>8</v>
      </c>
      <c r="C308" s="6">
        <f t="shared" si="18"/>
        <v>4</v>
      </c>
      <c r="D308" s="5" t="s">
        <v>23</v>
      </c>
      <c r="E308" s="6">
        <f t="shared" si="19"/>
        <v>7</v>
      </c>
      <c r="F308" s="5" t="s">
        <v>72</v>
      </c>
      <c r="G308" s="6" t="str">
        <f t="shared" si="17"/>
        <v>STr. MPK-6D47</v>
      </c>
      <c r="H308" s="6" t="str">
        <f t="shared" si="20"/>
        <v>2947</v>
      </c>
      <c r="I308" s="6" t="str">
        <f t="shared" si="21"/>
        <v>5847</v>
      </c>
      <c r="J308" s="5" t="s">
        <v>50</v>
      </c>
      <c r="K308" s="7" t="s">
        <v>205</v>
      </c>
      <c r="L308" s="7" t="s">
        <v>206</v>
      </c>
      <c r="M308" s="5"/>
      <c r="N308" s="5"/>
    </row>
    <row r="309" spans="1:14">
      <c r="A309" s="5">
        <v>136</v>
      </c>
      <c r="B309" s="5" t="s">
        <v>8</v>
      </c>
      <c r="C309" s="6">
        <f t="shared" si="18"/>
        <v>4</v>
      </c>
      <c r="D309" s="5" t="s">
        <v>26</v>
      </c>
      <c r="E309" s="6">
        <f t="shared" si="19"/>
        <v>8</v>
      </c>
      <c r="F309" s="5" t="s">
        <v>72</v>
      </c>
      <c r="G309" s="6" t="str">
        <f t="shared" si="17"/>
        <v>STr. MPK-6D48</v>
      </c>
      <c r="H309" s="6" t="str">
        <f t="shared" si="20"/>
        <v>2948</v>
      </c>
      <c r="I309" s="6" t="str">
        <f t="shared" si="21"/>
        <v>5848</v>
      </c>
      <c r="J309" s="5" t="s">
        <v>50</v>
      </c>
      <c r="K309" s="7" t="s">
        <v>205</v>
      </c>
      <c r="L309" s="7" t="s">
        <v>206</v>
      </c>
      <c r="M309" s="5"/>
      <c r="N309" s="5"/>
    </row>
    <row r="310" spans="1:14">
      <c r="A310" s="5">
        <v>137</v>
      </c>
      <c r="B310" s="5" t="s">
        <v>12</v>
      </c>
      <c r="C310" s="6">
        <f t="shared" si="18"/>
        <v>2</v>
      </c>
      <c r="D310" s="5" t="s">
        <v>9</v>
      </c>
      <c r="E310" s="6">
        <f t="shared" si="19"/>
        <v>3</v>
      </c>
      <c r="F310" s="5" t="s">
        <v>72</v>
      </c>
      <c r="G310" s="6" t="str">
        <f t="shared" si="17"/>
        <v>STr. MPK-6D23</v>
      </c>
      <c r="H310" s="6" t="str">
        <f t="shared" si="20"/>
        <v>2723</v>
      </c>
      <c r="I310" s="6" t="str">
        <f t="shared" si="21"/>
        <v/>
      </c>
      <c r="J310" s="5" t="s">
        <v>51</v>
      </c>
      <c r="K310" s="7" t="s">
        <v>73</v>
      </c>
      <c r="L310" s="7" t="s">
        <v>215</v>
      </c>
      <c r="M310" s="5"/>
      <c r="N310" s="5"/>
    </row>
    <row r="311" spans="1:14">
      <c r="A311" s="5">
        <v>137</v>
      </c>
      <c r="B311" s="5" t="s">
        <v>12</v>
      </c>
      <c r="C311" s="6">
        <f t="shared" si="18"/>
        <v>2</v>
      </c>
      <c r="D311" s="5" t="s">
        <v>2</v>
      </c>
      <c r="E311" s="6">
        <f t="shared" si="19"/>
        <v>4</v>
      </c>
      <c r="F311" s="5" t="s">
        <v>72</v>
      </c>
      <c r="G311" s="6" t="str">
        <f t="shared" si="17"/>
        <v>STr. MPK-6D24</v>
      </c>
      <c r="H311" s="6" t="str">
        <f t="shared" si="20"/>
        <v>2724</v>
      </c>
      <c r="I311" s="6" t="str">
        <f t="shared" si="21"/>
        <v/>
      </c>
      <c r="J311" s="5" t="s">
        <v>51</v>
      </c>
      <c r="K311" s="7" t="s">
        <v>73</v>
      </c>
      <c r="L311" s="7" t="s">
        <v>215</v>
      </c>
      <c r="M311" s="5"/>
      <c r="N311" s="5"/>
    </row>
    <row r="312" spans="1:14">
      <c r="A312" s="5">
        <v>137</v>
      </c>
      <c r="B312" s="5" t="s">
        <v>12</v>
      </c>
      <c r="C312" s="6">
        <f t="shared" si="18"/>
        <v>2</v>
      </c>
      <c r="D312" s="5" t="s">
        <v>6</v>
      </c>
      <c r="E312" s="6">
        <f t="shared" si="19"/>
        <v>5</v>
      </c>
      <c r="F312" s="5" t="s">
        <v>72</v>
      </c>
      <c r="G312" s="6" t="str">
        <f t="shared" si="17"/>
        <v>STr. MPK-6D25</v>
      </c>
      <c r="H312" s="6" t="str">
        <f t="shared" si="20"/>
        <v>2725</v>
      </c>
      <c r="I312" s="6" t="str">
        <f t="shared" si="21"/>
        <v/>
      </c>
      <c r="J312" s="5" t="s">
        <v>51</v>
      </c>
      <c r="K312" s="7" t="s">
        <v>73</v>
      </c>
      <c r="L312" s="7" t="s">
        <v>215</v>
      </c>
      <c r="M312" s="5"/>
      <c r="N312" s="5"/>
    </row>
    <row r="313" spans="1:14">
      <c r="A313" s="5">
        <v>138</v>
      </c>
      <c r="B313" s="5" t="s">
        <v>12</v>
      </c>
      <c r="C313" s="6">
        <f t="shared" si="18"/>
        <v>2</v>
      </c>
      <c r="D313" s="5" t="s">
        <v>7</v>
      </c>
      <c r="E313" s="6">
        <f t="shared" si="19"/>
        <v>6</v>
      </c>
      <c r="F313" s="5" t="s">
        <v>72</v>
      </c>
      <c r="G313" s="6" t="str">
        <f t="shared" si="17"/>
        <v>STr. MPK-6D26</v>
      </c>
      <c r="H313" s="6" t="str">
        <f t="shared" si="20"/>
        <v>3126</v>
      </c>
      <c r="I313" s="6" t="str">
        <f t="shared" si="21"/>
        <v/>
      </c>
      <c r="J313" s="5" t="s">
        <v>53</v>
      </c>
      <c r="K313" s="7" t="s">
        <v>54</v>
      </c>
      <c r="L313" s="7" t="s">
        <v>215</v>
      </c>
      <c r="M313" s="5"/>
      <c r="N313" s="5"/>
    </row>
    <row r="314" spans="1:14">
      <c r="A314" s="5">
        <v>138</v>
      </c>
      <c r="B314" s="5" t="s">
        <v>12</v>
      </c>
      <c r="C314" s="6">
        <f t="shared" si="18"/>
        <v>2</v>
      </c>
      <c r="D314" s="5" t="s">
        <v>23</v>
      </c>
      <c r="E314" s="6">
        <f t="shared" si="19"/>
        <v>7</v>
      </c>
      <c r="F314" s="5" t="s">
        <v>72</v>
      </c>
      <c r="G314" s="6" t="str">
        <f t="shared" si="17"/>
        <v>STr. MPK-6D27</v>
      </c>
      <c r="H314" s="6" t="str">
        <f t="shared" si="20"/>
        <v>3127</v>
      </c>
      <c r="I314" s="6" t="str">
        <f t="shared" si="21"/>
        <v/>
      </c>
      <c r="J314" s="5" t="s">
        <v>53</v>
      </c>
      <c r="K314" s="7" t="s">
        <v>54</v>
      </c>
      <c r="L314" s="7" t="s">
        <v>215</v>
      </c>
      <c r="M314" s="5"/>
      <c r="N314" s="5"/>
    </row>
    <row r="315" spans="1:14">
      <c r="A315" s="5">
        <v>138</v>
      </c>
      <c r="B315" s="5" t="s">
        <v>12</v>
      </c>
      <c r="C315" s="6">
        <f t="shared" si="18"/>
        <v>2</v>
      </c>
      <c r="D315" s="5" t="s">
        <v>26</v>
      </c>
      <c r="E315" s="6">
        <f t="shared" si="19"/>
        <v>8</v>
      </c>
      <c r="F315" s="5" t="s">
        <v>72</v>
      </c>
      <c r="G315" s="6" t="str">
        <f t="shared" si="17"/>
        <v>STr. MPK-6D28</v>
      </c>
      <c r="H315" s="6" t="str">
        <f t="shared" si="20"/>
        <v>3128</v>
      </c>
      <c r="I315" s="6" t="str">
        <f t="shared" si="21"/>
        <v/>
      </c>
      <c r="J315" s="5" t="s">
        <v>53</v>
      </c>
      <c r="K315" s="7" t="s">
        <v>54</v>
      </c>
      <c r="L315" s="7" t="s">
        <v>215</v>
      </c>
      <c r="M315" s="5"/>
      <c r="N315" s="5"/>
    </row>
    <row r="316" spans="1:14">
      <c r="A316" s="5">
        <v>139</v>
      </c>
      <c r="B316" s="5" t="s">
        <v>22</v>
      </c>
      <c r="C316" s="6">
        <f t="shared" si="18"/>
        <v>3</v>
      </c>
      <c r="D316" s="5" t="s">
        <v>17</v>
      </c>
      <c r="E316" s="6">
        <f t="shared" si="19"/>
        <v>1</v>
      </c>
      <c r="F316" s="5" t="s">
        <v>72</v>
      </c>
      <c r="G316" s="6" t="str">
        <f t="shared" si="17"/>
        <v>STr. MPK-6D31</v>
      </c>
      <c r="H316" s="6" t="str">
        <f t="shared" si="20"/>
        <v>1731</v>
      </c>
      <c r="I316" s="6" t="str">
        <f t="shared" si="21"/>
        <v/>
      </c>
      <c r="J316" s="5" t="s">
        <v>55</v>
      </c>
      <c r="K316" s="7" t="s">
        <v>74</v>
      </c>
      <c r="L316" s="7" t="s">
        <v>215</v>
      </c>
      <c r="M316" s="5" t="s">
        <v>57</v>
      </c>
      <c r="N316" s="5"/>
    </row>
    <row r="317" spans="1:14">
      <c r="A317" s="5">
        <v>139</v>
      </c>
      <c r="B317" s="5" t="s">
        <v>22</v>
      </c>
      <c r="C317" s="6">
        <f t="shared" si="18"/>
        <v>3</v>
      </c>
      <c r="D317" s="5" t="s">
        <v>14</v>
      </c>
      <c r="E317" s="6">
        <f t="shared" si="19"/>
        <v>2</v>
      </c>
      <c r="F317" s="5" t="s">
        <v>72</v>
      </c>
      <c r="G317" s="6" t="str">
        <f t="shared" si="17"/>
        <v>STr. MPK-6D32</v>
      </c>
      <c r="H317" s="6" t="str">
        <f t="shared" si="20"/>
        <v>1732</v>
      </c>
      <c r="I317" s="6" t="str">
        <f t="shared" si="21"/>
        <v/>
      </c>
      <c r="J317" s="5" t="s">
        <v>55</v>
      </c>
      <c r="K317" s="7" t="s">
        <v>74</v>
      </c>
      <c r="L317" s="7" t="s">
        <v>215</v>
      </c>
      <c r="M317" s="5" t="s">
        <v>57</v>
      </c>
      <c r="N317" s="5"/>
    </row>
    <row r="318" spans="1:14">
      <c r="A318" s="5">
        <v>139</v>
      </c>
      <c r="B318" s="5" t="s">
        <v>22</v>
      </c>
      <c r="C318" s="6">
        <f t="shared" si="18"/>
        <v>3</v>
      </c>
      <c r="D318" s="5" t="s">
        <v>9</v>
      </c>
      <c r="E318" s="6">
        <f t="shared" si="19"/>
        <v>3</v>
      </c>
      <c r="F318" s="5" t="s">
        <v>72</v>
      </c>
      <c r="G318" s="6" t="str">
        <f t="shared" si="17"/>
        <v>STr. MPK-6D33</v>
      </c>
      <c r="H318" s="6" t="str">
        <f t="shared" si="20"/>
        <v>1733</v>
      </c>
      <c r="I318" s="6" t="str">
        <f t="shared" si="21"/>
        <v/>
      </c>
      <c r="J318" s="5" t="s">
        <v>55</v>
      </c>
      <c r="K318" s="7" t="s">
        <v>74</v>
      </c>
      <c r="L318" s="7" t="s">
        <v>215</v>
      </c>
      <c r="M318" s="5" t="s">
        <v>57</v>
      </c>
      <c r="N318" s="5"/>
    </row>
    <row r="319" spans="1:14">
      <c r="A319" s="5">
        <v>139</v>
      </c>
      <c r="B319" s="5" t="s">
        <v>22</v>
      </c>
      <c r="C319" s="6">
        <f t="shared" si="18"/>
        <v>3</v>
      </c>
      <c r="D319" s="5" t="s">
        <v>2</v>
      </c>
      <c r="E319" s="6">
        <f t="shared" si="19"/>
        <v>4</v>
      </c>
      <c r="F319" s="5" t="s">
        <v>72</v>
      </c>
      <c r="G319" s="6" t="str">
        <f t="shared" si="17"/>
        <v>STr. MPK-6D34</v>
      </c>
      <c r="H319" s="6" t="str">
        <f t="shared" si="20"/>
        <v>1734</v>
      </c>
      <c r="I319" s="6" t="str">
        <f t="shared" si="21"/>
        <v/>
      </c>
      <c r="J319" s="5" t="s">
        <v>55</v>
      </c>
      <c r="K319" s="7" t="s">
        <v>74</v>
      </c>
      <c r="L319" s="7" t="s">
        <v>215</v>
      </c>
      <c r="M319" s="5" t="s">
        <v>57</v>
      </c>
      <c r="N319" s="5"/>
    </row>
    <row r="320" spans="1:14">
      <c r="A320" s="5">
        <v>140</v>
      </c>
      <c r="B320" s="5" t="s">
        <v>1</v>
      </c>
      <c r="C320" s="6">
        <f t="shared" si="18"/>
        <v>5</v>
      </c>
      <c r="D320" s="5" t="s">
        <v>2</v>
      </c>
      <c r="E320" s="6">
        <f t="shared" si="19"/>
        <v>4</v>
      </c>
      <c r="F320" s="5" t="s">
        <v>72</v>
      </c>
      <c r="G320" s="6" t="str">
        <f t="shared" si="17"/>
        <v>STr. MPK-6D54</v>
      </c>
      <c r="H320" s="6" t="str">
        <f t="shared" si="20"/>
        <v>4154</v>
      </c>
      <c r="I320" s="6" t="str">
        <f t="shared" si="21"/>
        <v/>
      </c>
      <c r="J320" s="5" t="s">
        <v>58</v>
      </c>
      <c r="K320" s="7" t="s">
        <v>59</v>
      </c>
      <c r="L320" s="7" t="s">
        <v>215</v>
      </c>
      <c r="M320" s="5"/>
      <c r="N320" s="5"/>
    </row>
    <row r="321" spans="1:14">
      <c r="A321" s="5">
        <v>140</v>
      </c>
      <c r="B321" s="5" t="s">
        <v>1</v>
      </c>
      <c r="C321" s="6">
        <f t="shared" si="18"/>
        <v>5</v>
      </c>
      <c r="D321" s="5" t="s">
        <v>6</v>
      </c>
      <c r="E321" s="6">
        <f t="shared" si="19"/>
        <v>5</v>
      </c>
      <c r="F321" s="5" t="s">
        <v>72</v>
      </c>
      <c r="G321" s="6" t="str">
        <f t="shared" si="17"/>
        <v>STr. MPK-6D55</v>
      </c>
      <c r="H321" s="6" t="str">
        <f t="shared" si="20"/>
        <v>4155</v>
      </c>
      <c r="I321" s="6" t="str">
        <f t="shared" si="21"/>
        <v/>
      </c>
      <c r="J321" s="5" t="s">
        <v>58</v>
      </c>
      <c r="K321" s="7" t="s">
        <v>59</v>
      </c>
      <c r="L321" s="7" t="s">
        <v>215</v>
      </c>
      <c r="M321" s="5"/>
      <c r="N321" s="5"/>
    </row>
    <row r="322" spans="1:14">
      <c r="A322" s="5">
        <v>140</v>
      </c>
      <c r="B322" s="5" t="s">
        <v>1</v>
      </c>
      <c r="C322" s="6">
        <f t="shared" ref="C322:C385" si="22">VLOOKUP(B322,Hari,2,FALSE)</f>
        <v>5</v>
      </c>
      <c r="D322" s="5" t="s">
        <v>7</v>
      </c>
      <c r="E322" s="6">
        <f t="shared" ref="E322:E385" si="23">VLOOKUP(D322,Jam,2,FALSE)</f>
        <v>6</v>
      </c>
      <c r="F322" s="5" t="s">
        <v>72</v>
      </c>
      <c r="G322" s="6" t="str">
        <f t="shared" si="17"/>
        <v>STr. MPK-6D56</v>
      </c>
      <c r="H322" s="6" t="str">
        <f t="shared" si="20"/>
        <v>4156</v>
      </c>
      <c r="I322" s="6" t="str">
        <f t="shared" si="21"/>
        <v/>
      </c>
      <c r="J322" s="5" t="s">
        <v>58</v>
      </c>
      <c r="K322" s="7" t="s">
        <v>59</v>
      </c>
      <c r="L322" s="7" t="s">
        <v>215</v>
      </c>
      <c r="M322" s="5"/>
      <c r="N322" s="5"/>
    </row>
    <row r="323" spans="1:14">
      <c r="A323" s="5">
        <v>141</v>
      </c>
      <c r="B323" s="5" t="s">
        <v>13</v>
      </c>
      <c r="C323" s="6">
        <f t="shared" si="22"/>
        <v>1</v>
      </c>
      <c r="D323" s="5" t="s">
        <v>6</v>
      </c>
      <c r="E323" s="6">
        <f t="shared" si="23"/>
        <v>5</v>
      </c>
      <c r="F323" s="5" t="s">
        <v>72</v>
      </c>
      <c r="G323" s="6" t="str">
        <f t="shared" si="17"/>
        <v>STr. MPK-6D15</v>
      </c>
      <c r="H323" s="6" t="str">
        <f t="shared" ref="H323:H386" si="24">LEFT(K323,2)&amp;$C323&amp;$E323</f>
        <v>1415</v>
      </c>
      <c r="I323" s="6" t="str">
        <f t="shared" ref="I323:I386" si="25">IF(LEFT(L323,2)&lt;&gt;"",LEFT(L323,2)&amp;$C323&amp;$E323,"")</f>
        <v/>
      </c>
      <c r="J323" s="5" t="s">
        <v>60</v>
      </c>
      <c r="K323" s="7" t="s">
        <v>70</v>
      </c>
      <c r="L323" s="7" t="s">
        <v>215</v>
      </c>
      <c r="M323" s="5"/>
      <c r="N323" s="5"/>
    </row>
    <row r="324" spans="1:14">
      <c r="A324" s="5">
        <v>141</v>
      </c>
      <c r="B324" s="5" t="s">
        <v>13</v>
      </c>
      <c r="C324" s="6">
        <f t="shared" si="22"/>
        <v>1</v>
      </c>
      <c r="D324" s="5" t="s">
        <v>7</v>
      </c>
      <c r="E324" s="6">
        <f t="shared" si="23"/>
        <v>6</v>
      </c>
      <c r="F324" s="5" t="s">
        <v>72</v>
      </c>
      <c r="G324" s="6" t="str">
        <f t="shared" si="17"/>
        <v>STr. MPK-6D16</v>
      </c>
      <c r="H324" s="6" t="str">
        <f t="shared" si="24"/>
        <v>1416</v>
      </c>
      <c r="I324" s="6" t="str">
        <f t="shared" si="25"/>
        <v/>
      </c>
      <c r="J324" s="5" t="s">
        <v>60</v>
      </c>
      <c r="K324" s="7" t="s">
        <v>70</v>
      </c>
      <c r="L324" s="7" t="s">
        <v>215</v>
      </c>
      <c r="M324" s="5"/>
      <c r="N324" s="5"/>
    </row>
    <row r="325" spans="1:14">
      <c r="A325" s="5">
        <v>141</v>
      </c>
      <c r="B325" s="5" t="s">
        <v>13</v>
      </c>
      <c r="C325" s="6">
        <f t="shared" si="22"/>
        <v>1</v>
      </c>
      <c r="D325" s="5" t="s">
        <v>23</v>
      </c>
      <c r="E325" s="6">
        <f t="shared" si="23"/>
        <v>7</v>
      </c>
      <c r="F325" s="5" t="s">
        <v>72</v>
      </c>
      <c r="G325" s="6" t="str">
        <f t="shared" si="17"/>
        <v>STr. MPK-6D17</v>
      </c>
      <c r="H325" s="6" t="str">
        <f t="shared" si="24"/>
        <v>1417</v>
      </c>
      <c r="I325" s="6" t="str">
        <f t="shared" si="25"/>
        <v/>
      </c>
      <c r="J325" s="5" t="s">
        <v>60</v>
      </c>
      <c r="K325" s="7" t="s">
        <v>70</v>
      </c>
      <c r="L325" s="7" t="s">
        <v>215</v>
      </c>
      <c r="M325" s="5"/>
      <c r="N325" s="5"/>
    </row>
    <row r="326" spans="1:14">
      <c r="A326" s="5">
        <v>142</v>
      </c>
      <c r="B326" s="5" t="s">
        <v>8</v>
      </c>
      <c r="C326" s="6">
        <f t="shared" si="22"/>
        <v>4</v>
      </c>
      <c r="D326" s="5" t="s">
        <v>17</v>
      </c>
      <c r="E326" s="6">
        <f t="shared" si="23"/>
        <v>1</v>
      </c>
      <c r="F326" s="5" t="s">
        <v>72</v>
      </c>
      <c r="G326" s="6" t="str">
        <f t="shared" si="17"/>
        <v>STr. MPK-6D41</v>
      </c>
      <c r="H326" s="6" t="str">
        <f t="shared" si="24"/>
        <v>0941</v>
      </c>
      <c r="I326" s="6" t="str">
        <f t="shared" si="25"/>
        <v/>
      </c>
      <c r="J326" s="5" t="s">
        <v>62</v>
      </c>
      <c r="K326" s="7" t="s">
        <v>63</v>
      </c>
      <c r="L326" s="7" t="s">
        <v>215</v>
      </c>
      <c r="M326" s="5"/>
      <c r="N326" s="5"/>
    </row>
    <row r="327" spans="1:14">
      <c r="A327" s="5">
        <v>142</v>
      </c>
      <c r="B327" s="5" t="s">
        <v>8</v>
      </c>
      <c r="C327" s="6">
        <f t="shared" si="22"/>
        <v>4</v>
      </c>
      <c r="D327" s="5" t="s">
        <v>14</v>
      </c>
      <c r="E327" s="6">
        <f t="shared" si="23"/>
        <v>2</v>
      </c>
      <c r="F327" s="5" t="s">
        <v>72</v>
      </c>
      <c r="G327" s="6" t="str">
        <f t="shared" si="17"/>
        <v>STr. MPK-6D42</v>
      </c>
      <c r="H327" s="6" t="str">
        <f t="shared" si="24"/>
        <v>0942</v>
      </c>
      <c r="I327" s="6" t="str">
        <f t="shared" si="25"/>
        <v/>
      </c>
      <c r="J327" s="5" t="s">
        <v>62</v>
      </c>
      <c r="K327" s="7" t="s">
        <v>63</v>
      </c>
      <c r="L327" s="7" t="s">
        <v>215</v>
      </c>
      <c r="M327" s="5"/>
      <c r="N327" s="5"/>
    </row>
    <row r="328" spans="1:14">
      <c r="A328" s="5">
        <v>142</v>
      </c>
      <c r="B328" s="5" t="s">
        <v>8</v>
      </c>
      <c r="C328" s="6">
        <f t="shared" si="22"/>
        <v>4</v>
      </c>
      <c r="D328" s="5" t="s">
        <v>9</v>
      </c>
      <c r="E328" s="6">
        <f t="shared" si="23"/>
        <v>3</v>
      </c>
      <c r="F328" s="5" t="s">
        <v>72</v>
      </c>
      <c r="G328" s="6" t="str">
        <f t="shared" si="17"/>
        <v>STr. MPK-6D43</v>
      </c>
      <c r="H328" s="6" t="str">
        <f t="shared" si="24"/>
        <v>0943</v>
      </c>
      <c r="I328" s="6" t="str">
        <f t="shared" si="25"/>
        <v/>
      </c>
      <c r="J328" s="5" t="s">
        <v>62</v>
      </c>
      <c r="K328" s="7" t="s">
        <v>63</v>
      </c>
      <c r="L328" s="7" t="s">
        <v>215</v>
      </c>
      <c r="M328" s="5"/>
      <c r="N328" s="5"/>
    </row>
    <row r="329" spans="1:14">
      <c r="A329" s="5">
        <v>143</v>
      </c>
      <c r="B329" s="5" t="s">
        <v>13</v>
      </c>
      <c r="C329" s="6">
        <f t="shared" si="22"/>
        <v>1</v>
      </c>
      <c r="D329" s="5" t="s">
        <v>14</v>
      </c>
      <c r="E329" s="6">
        <f t="shared" si="23"/>
        <v>2</v>
      </c>
      <c r="F329" s="5" t="s">
        <v>72</v>
      </c>
      <c r="G329" s="6" t="str">
        <f t="shared" si="17"/>
        <v>STr. MPK-6D12</v>
      </c>
      <c r="H329" s="6" t="str">
        <f t="shared" si="24"/>
        <v>0512</v>
      </c>
      <c r="I329" s="6" t="str">
        <f t="shared" si="25"/>
        <v/>
      </c>
      <c r="J329" s="5" t="s">
        <v>64</v>
      </c>
      <c r="K329" s="7" t="s">
        <v>71</v>
      </c>
      <c r="L329" s="7" t="s">
        <v>215</v>
      </c>
      <c r="M329" s="5"/>
      <c r="N329" s="5"/>
    </row>
    <row r="330" spans="1:14">
      <c r="A330" s="5">
        <v>143</v>
      </c>
      <c r="B330" s="5" t="s">
        <v>13</v>
      </c>
      <c r="C330" s="6">
        <f t="shared" si="22"/>
        <v>1</v>
      </c>
      <c r="D330" s="5" t="s">
        <v>9</v>
      </c>
      <c r="E330" s="6">
        <f t="shared" si="23"/>
        <v>3</v>
      </c>
      <c r="F330" s="5" t="s">
        <v>72</v>
      </c>
      <c r="G330" s="6" t="str">
        <f t="shared" si="17"/>
        <v>STr. MPK-6D13</v>
      </c>
      <c r="H330" s="6" t="str">
        <f t="shared" si="24"/>
        <v>0513</v>
      </c>
      <c r="I330" s="6" t="str">
        <f t="shared" si="25"/>
        <v/>
      </c>
      <c r="J330" s="5" t="s">
        <v>64</v>
      </c>
      <c r="K330" s="7" t="s">
        <v>71</v>
      </c>
      <c r="L330" s="7" t="s">
        <v>215</v>
      </c>
      <c r="M330" s="5"/>
      <c r="N330" s="5"/>
    </row>
    <row r="331" spans="1:14">
      <c r="A331" s="5">
        <v>143</v>
      </c>
      <c r="B331" s="5" t="s">
        <v>13</v>
      </c>
      <c r="C331" s="6">
        <f t="shared" si="22"/>
        <v>1</v>
      </c>
      <c r="D331" s="5" t="s">
        <v>2</v>
      </c>
      <c r="E331" s="6">
        <f t="shared" si="23"/>
        <v>4</v>
      </c>
      <c r="F331" s="5" t="s">
        <v>72</v>
      </c>
      <c r="G331" s="6" t="str">
        <f t="shared" si="17"/>
        <v>STr. MPK-6D14</v>
      </c>
      <c r="H331" s="6" t="str">
        <f t="shared" si="24"/>
        <v>0514</v>
      </c>
      <c r="I331" s="6" t="str">
        <f t="shared" si="25"/>
        <v/>
      </c>
      <c r="J331" s="5" t="s">
        <v>64</v>
      </c>
      <c r="K331" s="7" t="s">
        <v>71</v>
      </c>
      <c r="L331" s="7" t="s">
        <v>215</v>
      </c>
      <c r="M331" s="5"/>
      <c r="N331" s="5"/>
    </row>
    <row r="332" spans="1:14">
      <c r="A332" s="5">
        <v>144</v>
      </c>
      <c r="B332" s="5" t="s">
        <v>12</v>
      </c>
      <c r="C332" s="6">
        <f t="shared" si="22"/>
        <v>2</v>
      </c>
      <c r="D332" s="5" t="s">
        <v>17</v>
      </c>
      <c r="E332" s="6">
        <f t="shared" si="23"/>
        <v>1</v>
      </c>
      <c r="F332" s="5" t="s">
        <v>72</v>
      </c>
      <c r="G332" s="6" t="str">
        <f t="shared" si="17"/>
        <v>STr. MPK-6D21</v>
      </c>
      <c r="H332" s="6" t="str">
        <f t="shared" si="24"/>
        <v>6521</v>
      </c>
      <c r="I332" s="6" t="str">
        <f t="shared" si="25"/>
        <v/>
      </c>
      <c r="J332" s="5" t="s">
        <v>65</v>
      </c>
      <c r="K332" s="7" t="s">
        <v>66</v>
      </c>
      <c r="L332" s="7" t="s">
        <v>215</v>
      </c>
      <c r="M332" s="5"/>
      <c r="N332" s="5"/>
    </row>
    <row r="333" spans="1:14">
      <c r="A333" s="5">
        <v>144</v>
      </c>
      <c r="B333" s="5" t="s">
        <v>12</v>
      </c>
      <c r="C333" s="6">
        <f t="shared" si="22"/>
        <v>2</v>
      </c>
      <c r="D333" s="5" t="s">
        <v>14</v>
      </c>
      <c r="E333" s="6">
        <f t="shared" si="23"/>
        <v>2</v>
      </c>
      <c r="F333" s="5" t="s">
        <v>72</v>
      </c>
      <c r="G333" s="6" t="str">
        <f t="shared" si="17"/>
        <v>STr. MPK-6D22</v>
      </c>
      <c r="H333" s="6" t="str">
        <f t="shared" si="24"/>
        <v>6522</v>
      </c>
      <c r="I333" s="6" t="str">
        <f t="shared" si="25"/>
        <v/>
      </c>
      <c r="J333" s="5" t="s">
        <v>65</v>
      </c>
      <c r="K333" s="7" t="s">
        <v>66</v>
      </c>
      <c r="L333" s="7" t="s">
        <v>215</v>
      </c>
      <c r="M333" s="5"/>
      <c r="N333" s="5"/>
    </row>
    <row r="334" spans="1:14">
      <c r="A334" s="5">
        <v>145</v>
      </c>
      <c r="B334" s="5" t="s">
        <v>8</v>
      </c>
      <c r="C334" s="6">
        <f t="shared" si="22"/>
        <v>4</v>
      </c>
      <c r="D334" s="5" t="s">
        <v>9</v>
      </c>
      <c r="E334" s="6">
        <f t="shared" si="23"/>
        <v>3</v>
      </c>
      <c r="F334" s="5" t="s">
        <v>75</v>
      </c>
      <c r="G334" s="6" t="str">
        <f t="shared" si="17"/>
        <v>STr. MPK-6E43</v>
      </c>
      <c r="H334" s="6" t="str">
        <f t="shared" si="24"/>
        <v>2943</v>
      </c>
      <c r="I334" s="6" t="str">
        <f t="shared" si="25"/>
        <v>5843</v>
      </c>
      <c r="J334" s="5" t="s">
        <v>50</v>
      </c>
      <c r="K334" s="7" t="s">
        <v>205</v>
      </c>
      <c r="L334" s="7" t="s">
        <v>206</v>
      </c>
      <c r="M334" s="5"/>
      <c r="N334" s="5"/>
    </row>
    <row r="335" spans="1:14">
      <c r="A335" s="5">
        <v>145</v>
      </c>
      <c r="B335" s="5" t="s">
        <v>8</v>
      </c>
      <c r="C335" s="6">
        <f t="shared" si="22"/>
        <v>4</v>
      </c>
      <c r="D335" s="5" t="s">
        <v>2</v>
      </c>
      <c r="E335" s="6">
        <f t="shared" si="23"/>
        <v>4</v>
      </c>
      <c r="F335" s="5" t="s">
        <v>75</v>
      </c>
      <c r="G335" s="6" t="str">
        <f t="shared" si="17"/>
        <v>STr. MPK-6E44</v>
      </c>
      <c r="H335" s="6" t="str">
        <f t="shared" si="24"/>
        <v>2944</v>
      </c>
      <c r="I335" s="6" t="str">
        <f t="shared" si="25"/>
        <v>5844</v>
      </c>
      <c r="J335" s="5" t="s">
        <v>50</v>
      </c>
      <c r="K335" s="7" t="s">
        <v>205</v>
      </c>
      <c r="L335" s="7" t="s">
        <v>206</v>
      </c>
      <c r="M335" s="5"/>
      <c r="N335" s="5"/>
    </row>
    <row r="336" spans="1:14">
      <c r="A336" s="5">
        <v>145</v>
      </c>
      <c r="B336" s="5" t="s">
        <v>8</v>
      </c>
      <c r="C336" s="6">
        <f t="shared" si="22"/>
        <v>4</v>
      </c>
      <c r="D336" s="5" t="s">
        <v>6</v>
      </c>
      <c r="E336" s="6">
        <f t="shared" si="23"/>
        <v>5</v>
      </c>
      <c r="F336" s="5" t="s">
        <v>75</v>
      </c>
      <c r="G336" s="6" t="str">
        <f t="shared" si="17"/>
        <v>STr. MPK-6E45</v>
      </c>
      <c r="H336" s="6" t="str">
        <f t="shared" si="24"/>
        <v>2945</v>
      </c>
      <c r="I336" s="6" t="str">
        <f t="shared" si="25"/>
        <v>5845</v>
      </c>
      <c r="J336" s="5" t="s">
        <v>50</v>
      </c>
      <c r="K336" s="7" t="s">
        <v>205</v>
      </c>
      <c r="L336" s="7" t="s">
        <v>206</v>
      </c>
      <c r="M336" s="5"/>
      <c r="N336" s="5"/>
    </row>
    <row r="337" spans="1:14">
      <c r="A337" s="5">
        <v>146</v>
      </c>
      <c r="B337" s="5" t="s">
        <v>22</v>
      </c>
      <c r="C337" s="6">
        <f t="shared" si="22"/>
        <v>3</v>
      </c>
      <c r="D337" s="5" t="s">
        <v>7</v>
      </c>
      <c r="E337" s="6">
        <f t="shared" si="23"/>
        <v>6</v>
      </c>
      <c r="F337" s="5" t="s">
        <v>75</v>
      </c>
      <c r="G337" s="6" t="str">
        <f t="shared" si="17"/>
        <v>STr. MPK-6E36</v>
      </c>
      <c r="H337" s="6" t="str">
        <f t="shared" si="24"/>
        <v>4036</v>
      </c>
      <c r="I337" s="6" t="str">
        <f t="shared" si="25"/>
        <v/>
      </c>
      <c r="J337" s="5" t="s">
        <v>51</v>
      </c>
      <c r="K337" s="7" t="s">
        <v>11</v>
      </c>
      <c r="L337" s="7" t="s">
        <v>215</v>
      </c>
      <c r="M337" s="5"/>
      <c r="N337" s="5"/>
    </row>
    <row r="338" spans="1:14">
      <c r="A338" s="5">
        <v>146</v>
      </c>
      <c r="B338" s="5" t="s">
        <v>22</v>
      </c>
      <c r="C338" s="6">
        <f t="shared" si="22"/>
        <v>3</v>
      </c>
      <c r="D338" s="5" t="s">
        <v>23</v>
      </c>
      <c r="E338" s="6">
        <f t="shared" si="23"/>
        <v>7</v>
      </c>
      <c r="F338" s="5" t="s">
        <v>75</v>
      </c>
      <c r="G338" s="6" t="str">
        <f t="shared" si="17"/>
        <v>STr. MPK-6E37</v>
      </c>
      <c r="H338" s="6" t="str">
        <f t="shared" si="24"/>
        <v>4037</v>
      </c>
      <c r="I338" s="6" t="str">
        <f t="shared" si="25"/>
        <v/>
      </c>
      <c r="J338" s="5" t="s">
        <v>51</v>
      </c>
      <c r="K338" s="7" t="s">
        <v>11</v>
      </c>
      <c r="L338" s="7" t="s">
        <v>215</v>
      </c>
      <c r="M338" s="5"/>
      <c r="N338" s="5"/>
    </row>
    <row r="339" spans="1:14">
      <c r="A339" s="5">
        <v>146</v>
      </c>
      <c r="B339" s="5" t="s">
        <v>22</v>
      </c>
      <c r="C339" s="6">
        <f t="shared" si="22"/>
        <v>3</v>
      </c>
      <c r="D339" s="5" t="s">
        <v>26</v>
      </c>
      <c r="E339" s="6">
        <f t="shared" si="23"/>
        <v>8</v>
      </c>
      <c r="F339" s="5" t="s">
        <v>75</v>
      </c>
      <c r="G339" s="6" t="str">
        <f t="shared" si="17"/>
        <v>STr. MPK-6E38</v>
      </c>
      <c r="H339" s="6" t="str">
        <f t="shared" si="24"/>
        <v>4038</v>
      </c>
      <c r="I339" s="6" t="str">
        <f t="shared" si="25"/>
        <v/>
      </c>
      <c r="J339" s="5" t="s">
        <v>51</v>
      </c>
      <c r="K339" s="7" t="s">
        <v>11</v>
      </c>
      <c r="L339" s="7" t="s">
        <v>215</v>
      </c>
      <c r="M339" s="5"/>
      <c r="N339" s="5"/>
    </row>
    <row r="340" spans="1:14">
      <c r="A340" s="5">
        <v>147</v>
      </c>
      <c r="B340" s="5" t="s">
        <v>1</v>
      </c>
      <c r="C340" s="6">
        <f t="shared" si="22"/>
        <v>5</v>
      </c>
      <c r="D340" s="5" t="s">
        <v>2</v>
      </c>
      <c r="E340" s="6">
        <f t="shared" si="23"/>
        <v>4</v>
      </c>
      <c r="F340" s="5" t="s">
        <v>75</v>
      </c>
      <c r="G340" s="6" t="str">
        <f t="shared" si="17"/>
        <v>STr. MPK-6E54</v>
      </c>
      <c r="H340" s="6" t="str">
        <f t="shared" si="24"/>
        <v>3154</v>
      </c>
      <c r="I340" s="6" t="str">
        <f t="shared" si="25"/>
        <v/>
      </c>
      <c r="J340" s="5" t="s">
        <v>53</v>
      </c>
      <c r="K340" s="7" t="s">
        <v>54</v>
      </c>
      <c r="L340" s="7" t="s">
        <v>215</v>
      </c>
      <c r="M340" s="5"/>
      <c r="N340" s="5"/>
    </row>
    <row r="341" spans="1:14">
      <c r="A341" s="5">
        <v>147</v>
      </c>
      <c r="B341" s="5" t="s">
        <v>1</v>
      </c>
      <c r="C341" s="6">
        <f t="shared" si="22"/>
        <v>5</v>
      </c>
      <c r="D341" s="5" t="s">
        <v>6</v>
      </c>
      <c r="E341" s="6">
        <f t="shared" si="23"/>
        <v>5</v>
      </c>
      <c r="F341" s="5" t="s">
        <v>75</v>
      </c>
      <c r="G341" s="6" t="str">
        <f t="shared" si="17"/>
        <v>STr. MPK-6E55</v>
      </c>
      <c r="H341" s="6" t="str">
        <f t="shared" si="24"/>
        <v>3155</v>
      </c>
      <c r="I341" s="6" t="str">
        <f t="shared" si="25"/>
        <v/>
      </c>
      <c r="J341" s="5" t="s">
        <v>53</v>
      </c>
      <c r="K341" s="7" t="s">
        <v>54</v>
      </c>
      <c r="L341" s="7" t="s">
        <v>215</v>
      </c>
      <c r="M341" s="5"/>
      <c r="N341" s="5"/>
    </row>
    <row r="342" spans="1:14">
      <c r="A342" s="5">
        <v>147</v>
      </c>
      <c r="B342" s="5" t="s">
        <v>1</v>
      </c>
      <c r="C342" s="6">
        <f t="shared" si="22"/>
        <v>5</v>
      </c>
      <c r="D342" s="5" t="s">
        <v>7</v>
      </c>
      <c r="E342" s="6">
        <f t="shared" si="23"/>
        <v>6</v>
      </c>
      <c r="F342" s="5" t="s">
        <v>75</v>
      </c>
      <c r="G342" s="6" t="str">
        <f t="shared" si="17"/>
        <v>STr. MPK-6E56</v>
      </c>
      <c r="H342" s="6" t="str">
        <f t="shared" si="24"/>
        <v>3156</v>
      </c>
      <c r="I342" s="6" t="str">
        <f t="shared" si="25"/>
        <v/>
      </c>
      <c r="J342" s="5" t="s">
        <v>53</v>
      </c>
      <c r="K342" s="7" t="s">
        <v>54</v>
      </c>
      <c r="L342" s="7" t="s">
        <v>215</v>
      </c>
      <c r="M342" s="5"/>
      <c r="N342" s="5"/>
    </row>
    <row r="343" spans="1:14">
      <c r="A343" s="5">
        <v>148</v>
      </c>
      <c r="B343" s="5" t="s">
        <v>13</v>
      </c>
      <c r="C343" s="6">
        <f t="shared" si="22"/>
        <v>1</v>
      </c>
      <c r="D343" s="5" t="s">
        <v>6</v>
      </c>
      <c r="E343" s="6">
        <f t="shared" si="23"/>
        <v>5</v>
      </c>
      <c r="F343" s="5" t="s">
        <v>75</v>
      </c>
      <c r="G343" s="6" t="str">
        <f t="shared" si="17"/>
        <v>STr. MPK-6E15</v>
      </c>
      <c r="H343" s="6" t="str">
        <f t="shared" si="24"/>
        <v>1715</v>
      </c>
      <c r="I343" s="6" t="str">
        <f t="shared" si="25"/>
        <v/>
      </c>
      <c r="J343" s="5" t="s">
        <v>55</v>
      </c>
      <c r="K343" s="7" t="s">
        <v>74</v>
      </c>
      <c r="L343" s="7" t="s">
        <v>215</v>
      </c>
      <c r="M343" s="5" t="s">
        <v>57</v>
      </c>
      <c r="N343" s="5"/>
    </row>
    <row r="344" spans="1:14">
      <c r="A344" s="5">
        <v>148</v>
      </c>
      <c r="B344" s="5" t="s">
        <v>13</v>
      </c>
      <c r="C344" s="6">
        <f t="shared" si="22"/>
        <v>1</v>
      </c>
      <c r="D344" s="5" t="s">
        <v>7</v>
      </c>
      <c r="E344" s="6">
        <f t="shared" si="23"/>
        <v>6</v>
      </c>
      <c r="F344" s="5" t="s">
        <v>75</v>
      </c>
      <c r="G344" s="6" t="str">
        <f t="shared" si="17"/>
        <v>STr. MPK-6E16</v>
      </c>
      <c r="H344" s="6" t="str">
        <f t="shared" si="24"/>
        <v>1716</v>
      </c>
      <c r="I344" s="6" t="str">
        <f t="shared" si="25"/>
        <v/>
      </c>
      <c r="J344" s="5" t="s">
        <v>55</v>
      </c>
      <c r="K344" s="7" t="s">
        <v>74</v>
      </c>
      <c r="L344" s="7" t="s">
        <v>215</v>
      </c>
      <c r="M344" s="5" t="s">
        <v>57</v>
      </c>
      <c r="N344" s="5"/>
    </row>
    <row r="345" spans="1:14">
      <c r="A345" s="5">
        <v>148</v>
      </c>
      <c r="B345" s="5" t="s">
        <v>13</v>
      </c>
      <c r="C345" s="6">
        <f t="shared" si="22"/>
        <v>1</v>
      </c>
      <c r="D345" s="5" t="s">
        <v>23</v>
      </c>
      <c r="E345" s="6">
        <f t="shared" si="23"/>
        <v>7</v>
      </c>
      <c r="F345" s="5" t="s">
        <v>75</v>
      </c>
      <c r="G345" s="6" t="str">
        <f t="shared" si="17"/>
        <v>STr. MPK-6E17</v>
      </c>
      <c r="H345" s="6" t="str">
        <f t="shared" si="24"/>
        <v>1717</v>
      </c>
      <c r="I345" s="6" t="str">
        <f t="shared" si="25"/>
        <v/>
      </c>
      <c r="J345" s="5" t="s">
        <v>55</v>
      </c>
      <c r="K345" s="7" t="s">
        <v>74</v>
      </c>
      <c r="L345" s="7" t="s">
        <v>215</v>
      </c>
      <c r="M345" s="5" t="s">
        <v>57</v>
      </c>
      <c r="N345" s="5"/>
    </row>
    <row r="346" spans="1:14">
      <c r="A346" s="5">
        <v>148</v>
      </c>
      <c r="B346" s="5" t="s">
        <v>13</v>
      </c>
      <c r="C346" s="6">
        <f t="shared" si="22"/>
        <v>1</v>
      </c>
      <c r="D346" s="5" t="s">
        <v>26</v>
      </c>
      <c r="E346" s="6">
        <f t="shared" si="23"/>
        <v>8</v>
      </c>
      <c r="F346" s="5" t="s">
        <v>75</v>
      </c>
      <c r="G346" s="6" t="str">
        <f t="shared" si="17"/>
        <v>STr. MPK-6E18</v>
      </c>
      <c r="H346" s="6" t="str">
        <f t="shared" si="24"/>
        <v>1718</v>
      </c>
      <c r="I346" s="6" t="str">
        <f t="shared" si="25"/>
        <v/>
      </c>
      <c r="J346" s="5" t="s">
        <v>55</v>
      </c>
      <c r="K346" s="7" t="s">
        <v>74</v>
      </c>
      <c r="L346" s="7" t="s">
        <v>215</v>
      </c>
      <c r="M346" s="5" t="s">
        <v>57</v>
      </c>
      <c r="N346" s="5"/>
    </row>
    <row r="347" spans="1:14">
      <c r="A347" s="5">
        <v>149</v>
      </c>
      <c r="B347" s="5" t="s">
        <v>13</v>
      </c>
      <c r="C347" s="6">
        <f t="shared" si="22"/>
        <v>1</v>
      </c>
      <c r="D347" s="5" t="s">
        <v>14</v>
      </c>
      <c r="E347" s="6">
        <f t="shared" si="23"/>
        <v>2</v>
      </c>
      <c r="F347" s="5" t="s">
        <v>75</v>
      </c>
      <c r="G347" s="6" t="str">
        <f t="shared" si="17"/>
        <v>STr. MPK-6E12</v>
      </c>
      <c r="H347" s="6" t="str">
        <f t="shared" si="24"/>
        <v>4112</v>
      </c>
      <c r="I347" s="6" t="str">
        <f t="shared" si="25"/>
        <v/>
      </c>
      <c r="J347" s="5" t="s">
        <v>58</v>
      </c>
      <c r="K347" s="7" t="s">
        <v>59</v>
      </c>
      <c r="L347" s="7" t="s">
        <v>215</v>
      </c>
      <c r="M347" s="5"/>
      <c r="N347" s="5"/>
    </row>
    <row r="348" spans="1:14">
      <c r="A348" s="5">
        <v>149</v>
      </c>
      <c r="B348" s="5" t="s">
        <v>13</v>
      </c>
      <c r="C348" s="6">
        <f t="shared" si="22"/>
        <v>1</v>
      </c>
      <c r="D348" s="5" t="s">
        <v>9</v>
      </c>
      <c r="E348" s="6">
        <f t="shared" si="23"/>
        <v>3</v>
      </c>
      <c r="F348" s="5" t="s">
        <v>75</v>
      </c>
      <c r="G348" s="6" t="str">
        <f t="shared" si="17"/>
        <v>STr. MPK-6E13</v>
      </c>
      <c r="H348" s="6" t="str">
        <f t="shared" si="24"/>
        <v>4113</v>
      </c>
      <c r="I348" s="6" t="str">
        <f t="shared" si="25"/>
        <v/>
      </c>
      <c r="J348" s="5" t="s">
        <v>58</v>
      </c>
      <c r="K348" s="7" t="s">
        <v>59</v>
      </c>
      <c r="L348" s="7" t="s">
        <v>215</v>
      </c>
      <c r="M348" s="5"/>
      <c r="N348" s="5"/>
    </row>
    <row r="349" spans="1:14">
      <c r="A349" s="5">
        <v>149</v>
      </c>
      <c r="B349" s="5" t="s">
        <v>13</v>
      </c>
      <c r="C349" s="6">
        <f t="shared" si="22"/>
        <v>1</v>
      </c>
      <c r="D349" s="5" t="s">
        <v>2</v>
      </c>
      <c r="E349" s="6">
        <f t="shared" si="23"/>
        <v>4</v>
      </c>
      <c r="F349" s="5" t="s">
        <v>75</v>
      </c>
      <c r="G349" s="6" t="str">
        <f t="shared" si="17"/>
        <v>STr. MPK-6E14</v>
      </c>
      <c r="H349" s="6" t="str">
        <f t="shared" si="24"/>
        <v>4114</v>
      </c>
      <c r="I349" s="6" t="str">
        <f t="shared" si="25"/>
        <v/>
      </c>
      <c r="J349" s="5" t="s">
        <v>58</v>
      </c>
      <c r="K349" s="7" t="s">
        <v>59</v>
      </c>
      <c r="L349" s="7" t="s">
        <v>215</v>
      </c>
      <c r="M349" s="5"/>
      <c r="N349" s="5"/>
    </row>
    <row r="350" spans="1:14">
      <c r="A350" s="5">
        <v>150</v>
      </c>
      <c r="B350" s="5" t="s">
        <v>8</v>
      </c>
      <c r="C350" s="6">
        <f t="shared" si="22"/>
        <v>4</v>
      </c>
      <c r="D350" s="5" t="s">
        <v>7</v>
      </c>
      <c r="E350" s="6">
        <f t="shared" si="23"/>
        <v>6</v>
      </c>
      <c r="F350" s="5" t="s">
        <v>75</v>
      </c>
      <c r="G350" s="6" t="str">
        <f t="shared" si="17"/>
        <v>STr. MPK-6E46</v>
      </c>
      <c r="H350" s="6" t="str">
        <f t="shared" si="24"/>
        <v>1446</v>
      </c>
      <c r="I350" s="6" t="str">
        <f t="shared" si="25"/>
        <v/>
      </c>
      <c r="J350" s="5" t="s">
        <v>60</v>
      </c>
      <c r="K350" s="7" t="s">
        <v>70</v>
      </c>
      <c r="L350" s="7" t="s">
        <v>215</v>
      </c>
      <c r="M350" s="5"/>
      <c r="N350" s="5"/>
    </row>
    <row r="351" spans="1:14">
      <c r="A351" s="5">
        <v>150</v>
      </c>
      <c r="B351" s="5" t="s">
        <v>8</v>
      </c>
      <c r="C351" s="6">
        <f t="shared" si="22"/>
        <v>4</v>
      </c>
      <c r="D351" s="5" t="s">
        <v>23</v>
      </c>
      <c r="E351" s="6">
        <f t="shared" si="23"/>
        <v>7</v>
      </c>
      <c r="F351" s="5" t="s">
        <v>75</v>
      </c>
      <c r="G351" s="6" t="str">
        <f t="shared" si="17"/>
        <v>STr. MPK-6E47</v>
      </c>
      <c r="H351" s="6" t="str">
        <f t="shared" si="24"/>
        <v>1447</v>
      </c>
      <c r="I351" s="6" t="str">
        <f t="shared" si="25"/>
        <v/>
      </c>
      <c r="J351" s="5" t="s">
        <v>60</v>
      </c>
      <c r="K351" s="7" t="s">
        <v>70</v>
      </c>
      <c r="L351" s="7" t="s">
        <v>215</v>
      </c>
      <c r="M351" s="5"/>
      <c r="N351" s="5"/>
    </row>
    <row r="352" spans="1:14">
      <c r="A352" s="5">
        <v>150</v>
      </c>
      <c r="B352" s="5" t="s">
        <v>8</v>
      </c>
      <c r="C352" s="6">
        <f t="shared" si="22"/>
        <v>4</v>
      </c>
      <c r="D352" s="5" t="s">
        <v>26</v>
      </c>
      <c r="E352" s="6">
        <f t="shared" si="23"/>
        <v>8</v>
      </c>
      <c r="F352" s="5" t="s">
        <v>75</v>
      </c>
      <c r="G352" s="6" t="str">
        <f t="shared" si="17"/>
        <v>STr. MPK-6E48</v>
      </c>
      <c r="H352" s="6" t="str">
        <f t="shared" si="24"/>
        <v>1448</v>
      </c>
      <c r="I352" s="6" t="str">
        <f t="shared" si="25"/>
        <v/>
      </c>
      <c r="J352" s="5" t="s">
        <v>60</v>
      </c>
      <c r="K352" s="7" t="s">
        <v>70</v>
      </c>
      <c r="L352" s="7" t="s">
        <v>215</v>
      </c>
      <c r="M352" s="5"/>
      <c r="N352" s="5"/>
    </row>
    <row r="353" spans="1:14">
      <c r="A353" s="5">
        <v>151</v>
      </c>
      <c r="B353" s="5" t="s">
        <v>1</v>
      </c>
      <c r="C353" s="6">
        <f t="shared" si="22"/>
        <v>5</v>
      </c>
      <c r="D353" s="5" t="s">
        <v>17</v>
      </c>
      <c r="E353" s="6">
        <f t="shared" si="23"/>
        <v>1</v>
      </c>
      <c r="F353" s="5" t="s">
        <v>75</v>
      </c>
      <c r="G353" s="6" t="str">
        <f t="shared" si="17"/>
        <v>STr. MPK-6E51</v>
      </c>
      <c r="H353" s="6" t="str">
        <f t="shared" si="24"/>
        <v>0951</v>
      </c>
      <c r="I353" s="6" t="str">
        <f t="shared" si="25"/>
        <v/>
      </c>
      <c r="J353" s="5" t="s">
        <v>62</v>
      </c>
      <c r="K353" s="7" t="s">
        <v>63</v>
      </c>
      <c r="L353" s="7" t="s">
        <v>215</v>
      </c>
      <c r="M353" s="5"/>
      <c r="N353" s="5"/>
    </row>
    <row r="354" spans="1:14">
      <c r="A354" s="5">
        <v>151</v>
      </c>
      <c r="B354" s="5" t="s">
        <v>1</v>
      </c>
      <c r="C354" s="6">
        <f t="shared" si="22"/>
        <v>5</v>
      </c>
      <c r="D354" s="5" t="s">
        <v>14</v>
      </c>
      <c r="E354" s="6">
        <f t="shared" si="23"/>
        <v>2</v>
      </c>
      <c r="F354" s="5" t="s">
        <v>75</v>
      </c>
      <c r="G354" s="6" t="str">
        <f t="shared" si="17"/>
        <v>STr. MPK-6E52</v>
      </c>
      <c r="H354" s="6" t="str">
        <f t="shared" si="24"/>
        <v>0952</v>
      </c>
      <c r="I354" s="6" t="str">
        <f t="shared" si="25"/>
        <v/>
      </c>
      <c r="J354" s="5" t="s">
        <v>62</v>
      </c>
      <c r="K354" s="7" t="s">
        <v>63</v>
      </c>
      <c r="L354" s="7" t="s">
        <v>215</v>
      </c>
      <c r="M354" s="5"/>
      <c r="N354" s="5"/>
    </row>
    <row r="355" spans="1:14">
      <c r="A355" s="5">
        <v>151</v>
      </c>
      <c r="B355" s="5" t="s">
        <v>1</v>
      </c>
      <c r="C355" s="6">
        <f t="shared" si="22"/>
        <v>5</v>
      </c>
      <c r="D355" s="5" t="s">
        <v>9</v>
      </c>
      <c r="E355" s="6">
        <f t="shared" si="23"/>
        <v>3</v>
      </c>
      <c r="F355" s="5" t="s">
        <v>75</v>
      </c>
      <c r="G355" s="6" t="str">
        <f t="shared" si="17"/>
        <v>STr. MPK-6E53</v>
      </c>
      <c r="H355" s="6" t="str">
        <f t="shared" si="24"/>
        <v>0953</v>
      </c>
      <c r="I355" s="6" t="str">
        <f t="shared" si="25"/>
        <v/>
      </c>
      <c r="J355" s="5" t="s">
        <v>62</v>
      </c>
      <c r="K355" s="7" t="s">
        <v>63</v>
      </c>
      <c r="L355" s="7" t="s">
        <v>215</v>
      </c>
      <c r="M355" s="5"/>
      <c r="N355" s="5"/>
    </row>
    <row r="356" spans="1:14">
      <c r="A356" s="5">
        <v>152</v>
      </c>
      <c r="B356" s="5" t="s">
        <v>12</v>
      </c>
      <c r="C356" s="6">
        <f t="shared" si="22"/>
        <v>2</v>
      </c>
      <c r="D356" s="5" t="s">
        <v>14</v>
      </c>
      <c r="E356" s="6">
        <f t="shared" si="23"/>
        <v>2</v>
      </c>
      <c r="F356" s="5" t="s">
        <v>75</v>
      </c>
      <c r="G356" s="6" t="str">
        <f t="shared" si="17"/>
        <v>STr. MPK-6E22</v>
      </c>
      <c r="H356" s="6" t="str">
        <f t="shared" si="24"/>
        <v>3622</v>
      </c>
      <c r="I356" s="6" t="str">
        <f t="shared" si="25"/>
        <v/>
      </c>
      <c r="J356" s="5" t="s">
        <v>64</v>
      </c>
      <c r="K356" s="7" t="s">
        <v>76</v>
      </c>
      <c r="L356" s="7" t="s">
        <v>215</v>
      </c>
      <c r="M356" s="5"/>
      <c r="N356" s="5"/>
    </row>
    <row r="357" spans="1:14">
      <c r="A357" s="5">
        <v>152</v>
      </c>
      <c r="B357" s="5" t="s">
        <v>12</v>
      </c>
      <c r="C357" s="6">
        <f t="shared" si="22"/>
        <v>2</v>
      </c>
      <c r="D357" s="5" t="s">
        <v>9</v>
      </c>
      <c r="E357" s="6">
        <f t="shared" si="23"/>
        <v>3</v>
      </c>
      <c r="F357" s="5" t="s">
        <v>75</v>
      </c>
      <c r="G357" s="6" t="str">
        <f t="shared" si="17"/>
        <v>STr. MPK-6E23</v>
      </c>
      <c r="H357" s="6" t="str">
        <f t="shared" si="24"/>
        <v>3623</v>
      </c>
      <c r="I357" s="6" t="str">
        <f t="shared" si="25"/>
        <v/>
      </c>
      <c r="J357" s="5" t="s">
        <v>64</v>
      </c>
      <c r="K357" s="7" t="s">
        <v>76</v>
      </c>
      <c r="L357" s="7" t="s">
        <v>215</v>
      </c>
      <c r="M357" s="5"/>
      <c r="N357" s="5"/>
    </row>
    <row r="358" spans="1:14">
      <c r="A358" s="5">
        <v>152</v>
      </c>
      <c r="B358" s="5" t="s">
        <v>12</v>
      </c>
      <c r="C358" s="6">
        <f t="shared" si="22"/>
        <v>2</v>
      </c>
      <c r="D358" s="5" t="s">
        <v>2</v>
      </c>
      <c r="E358" s="6">
        <f t="shared" si="23"/>
        <v>4</v>
      </c>
      <c r="F358" s="5" t="s">
        <v>75</v>
      </c>
      <c r="G358" s="6" t="str">
        <f t="shared" si="17"/>
        <v>STr. MPK-6E24</v>
      </c>
      <c r="H358" s="6" t="str">
        <f t="shared" si="24"/>
        <v>3624</v>
      </c>
      <c r="I358" s="6" t="str">
        <f t="shared" si="25"/>
        <v/>
      </c>
      <c r="J358" s="5" t="s">
        <v>64</v>
      </c>
      <c r="K358" s="7" t="s">
        <v>76</v>
      </c>
      <c r="L358" s="7" t="s">
        <v>215</v>
      </c>
      <c r="M358" s="5"/>
      <c r="N358" s="5"/>
    </row>
    <row r="359" spans="1:14">
      <c r="A359" s="5">
        <v>153</v>
      </c>
      <c r="B359" s="5" t="s">
        <v>12</v>
      </c>
      <c r="C359" s="6">
        <f t="shared" si="22"/>
        <v>2</v>
      </c>
      <c r="D359" s="5" t="s">
        <v>7</v>
      </c>
      <c r="E359" s="6">
        <f t="shared" si="23"/>
        <v>6</v>
      </c>
      <c r="F359" s="5" t="s">
        <v>75</v>
      </c>
      <c r="G359" s="6" t="str">
        <f t="shared" si="17"/>
        <v>STr. MPK-6E26</v>
      </c>
      <c r="H359" s="6" t="str">
        <f t="shared" si="24"/>
        <v>6526</v>
      </c>
      <c r="I359" s="6" t="str">
        <f t="shared" si="25"/>
        <v/>
      </c>
      <c r="J359" s="5" t="s">
        <v>65</v>
      </c>
      <c r="K359" s="7" t="s">
        <v>66</v>
      </c>
      <c r="L359" s="7" t="s">
        <v>215</v>
      </c>
      <c r="M359" s="5"/>
      <c r="N359" s="5"/>
    </row>
    <row r="360" spans="1:14">
      <c r="A360" s="5">
        <v>153</v>
      </c>
      <c r="B360" s="5" t="s">
        <v>12</v>
      </c>
      <c r="C360" s="6">
        <f t="shared" si="22"/>
        <v>2</v>
      </c>
      <c r="D360" s="5" t="s">
        <v>23</v>
      </c>
      <c r="E360" s="6">
        <f t="shared" si="23"/>
        <v>7</v>
      </c>
      <c r="F360" s="5" t="s">
        <v>75</v>
      </c>
      <c r="G360" s="6" t="str">
        <f t="shared" si="17"/>
        <v>STr. MPK-6E27</v>
      </c>
      <c r="H360" s="6" t="str">
        <f t="shared" si="24"/>
        <v>6527</v>
      </c>
      <c r="I360" s="6" t="str">
        <f t="shared" si="25"/>
        <v/>
      </c>
      <c r="J360" s="5" t="s">
        <v>65</v>
      </c>
      <c r="K360" s="7" t="s">
        <v>66</v>
      </c>
      <c r="L360" s="7" t="s">
        <v>215</v>
      </c>
      <c r="M360" s="5"/>
      <c r="N360" s="5"/>
    </row>
    <row r="361" spans="1:14">
      <c r="A361" s="5">
        <v>154</v>
      </c>
      <c r="B361" s="5" t="s">
        <v>22</v>
      </c>
      <c r="C361" s="6">
        <f t="shared" si="22"/>
        <v>3</v>
      </c>
      <c r="D361" s="5" t="s">
        <v>6</v>
      </c>
      <c r="E361" s="6">
        <f t="shared" si="23"/>
        <v>5</v>
      </c>
      <c r="F361" s="5" t="s">
        <v>77</v>
      </c>
      <c r="G361" s="6" t="str">
        <f t="shared" si="17"/>
        <v>D3 TS-2A35</v>
      </c>
      <c r="H361" s="6" t="str">
        <f t="shared" si="24"/>
        <v>2735</v>
      </c>
      <c r="I361" s="6" t="str">
        <f t="shared" si="25"/>
        <v/>
      </c>
      <c r="J361" s="5" t="s">
        <v>78</v>
      </c>
      <c r="K361" s="7" t="s">
        <v>73</v>
      </c>
      <c r="L361" s="7" t="s">
        <v>215</v>
      </c>
      <c r="M361" s="5"/>
      <c r="N361" s="5"/>
    </row>
    <row r="362" spans="1:14">
      <c r="A362" s="5">
        <v>154</v>
      </c>
      <c r="B362" s="5" t="s">
        <v>22</v>
      </c>
      <c r="C362" s="6">
        <f t="shared" si="22"/>
        <v>3</v>
      </c>
      <c r="D362" s="5" t="s">
        <v>7</v>
      </c>
      <c r="E362" s="6">
        <f t="shared" si="23"/>
        <v>6</v>
      </c>
      <c r="F362" s="5" t="s">
        <v>77</v>
      </c>
      <c r="G362" s="6" t="str">
        <f t="shared" si="17"/>
        <v>D3 TS-2A36</v>
      </c>
      <c r="H362" s="6" t="str">
        <f t="shared" si="24"/>
        <v>2736</v>
      </c>
      <c r="I362" s="6" t="str">
        <f t="shared" si="25"/>
        <v/>
      </c>
      <c r="J362" s="5" t="s">
        <v>78</v>
      </c>
      <c r="K362" s="7" t="s">
        <v>73</v>
      </c>
      <c r="L362" s="7" t="s">
        <v>215</v>
      </c>
      <c r="M362" s="5"/>
      <c r="N362" s="5"/>
    </row>
    <row r="363" spans="1:14">
      <c r="A363" s="5">
        <v>154</v>
      </c>
      <c r="B363" s="5" t="s">
        <v>22</v>
      </c>
      <c r="C363" s="6">
        <f t="shared" si="22"/>
        <v>3</v>
      </c>
      <c r="D363" s="5" t="s">
        <v>23</v>
      </c>
      <c r="E363" s="6">
        <f t="shared" si="23"/>
        <v>7</v>
      </c>
      <c r="F363" s="5" t="s">
        <v>77</v>
      </c>
      <c r="G363" s="6" t="str">
        <f t="shared" si="17"/>
        <v>D3 TS-2A37</v>
      </c>
      <c r="H363" s="6" t="str">
        <f t="shared" si="24"/>
        <v>2737</v>
      </c>
      <c r="I363" s="6" t="str">
        <f t="shared" si="25"/>
        <v/>
      </c>
      <c r="J363" s="5" t="s">
        <v>78</v>
      </c>
      <c r="K363" s="7" t="s">
        <v>73</v>
      </c>
      <c r="L363" s="7" t="s">
        <v>215</v>
      </c>
      <c r="M363" s="5"/>
      <c r="N363" s="5"/>
    </row>
    <row r="364" spans="1:14">
      <c r="A364" s="5">
        <v>155</v>
      </c>
      <c r="B364" s="5" t="s">
        <v>1</v>
      </c>
      <c r="C364" s="6">
        <f t="shared" si="22"/>
        <v>5</v>
      </c>
      <c r="D364" s="5" t="s">
        <v>2</v>
      </c>
      <c r="E364" s="6">
        <f t="shared" si="23"/>
        <v>4</v>
      </c>
      <c r="F364" s="5" t="s">
        <v>77</v>
      </c>
      <c r="G364" s="6" t="str">
        <f t="shared" si="17"/>
        <v>D3 TS-2A54</v>
      </c>
      <c r="H364" s="6" t="str">
        <f t="shared" si="24"/>
        <v>5154</v>
      </c>
      <c r="I364" s="6" t="str">
        <f t="shared" si="25"/>
        <v/>
      </c>
      <c r="J364" s="5" t="s">
        <v>79</v>
      </c>
      <c r="K364" s="7" t="s">
        <v>33</v>
      </c>
      <c r="L364" s="7" t="s">
        <v>215</v>
      </c>
      <c r="M364" s="5"/>
      <c r="N364" s="5"/>
    </row>
    <row r="365" spans="1:14">
      <c r="A365" s="5">
        <v>155</v>
      </c>
      <c r="B365" s="5" t="s">
        <v>1</v>
      </c>
      <c r="C365" s="6">
        <f t="shared" si="22"/>
        <v>5</v>
      </c>
      <c r="D365" s="5" t="s">
        <v>6</v>
      </c>
      <c r="E365" s="6">
        <f t="shared" si="23"/>
        <v>5</v>
      </c>
      <c r="F365" s="5" t="s">
        <v>77</v>
      </c>
      <c r="G365" s="6" t="str">
        <f t="shared" si="17"/>
        <v>D3 TS-2A55</v>
      </c>
      <c r="H365" s="6" t="str">
        <f t="shared" si="24"/>
        <v>5155</v>
      </c>
      <c r="I365" s="6" t="str">
        <f t="shared" si="25"/>
        <v/>
      </c>
      <c r="J365" s="5" t="s">
        <v>79</v>
      </c>
      <c r="K365" s="7" t="s">
        <v>33</v>
      </c>
      <c r="L365" s="7" t="s">
        <v>215</v>
      </c>
      <c r="M365" s="5"/>
      <c r="N365" s="5"/>
    </row>
    <row r="366" spans="1:14">
      <c r="A366" s="5">
        <v>155</v>
      </c>
      <c r="B366" s="5" t="s">
        <v>1</v>
      </c>
      <c r="C366" s="6">
        <f t="shared" si="22"/>
        <v>5</v>
      </c>
      <c r="D366" s="5" t="s">
        <v>7</v>
      </c>
      <c r="E366" s="6">
        <f t="shared" si="23"/>
        <v>6</v>
      </c>
      <c r="F366" s="5" t="s">
        <v>77</v>
      </c>
      <c r="G366" s="6" t="str">
        <f t="shared" si="17"/>
        <v>D3 TS-2A56</v>
      </c>
      <c r="H366" s="6" t="str">
        <f t="shared" si="24"/>
        <v>5156</v>
      </c>
      <c r="I366" s="6" t="str">
        <f t="shared" si="25"/>
        <v/>
      </c>
      <c r="J366" s="5" t="s">
        <v>79</v>
      </c>
      <c r="K366" s="7" t="s">
        <v>33</v>
      </c>
      <c r="L366" s="7" t="s">
        <v>215</v>
      </c>
      <c r="M366" s="5"/>
      <c r="N366" s="5"/>
    </row>
    <row r="367" spans="1:14">
      <c r="A367" s="5">
        <v>156</v>
      </c>
      <c r="B367" s="5" t="s">
        <v>13</v>
      </c>
      <c r="C367" s="6">
        <f t="shared" si="22"/>
        <v>1</v>
      </c>
      <c r="D367" s="5" t="s">
        <v>6</v>
      </c>
      <c r="E367" s="6">
        <f t="shared" si="23"/>
        <v>5</v>
      </c>
      <c r="F367" s="5" t="s">
        <v>77</v>
      </c>
      <c r="G367" s="6" t="str">
        <f t="shared" si="17"/>
        <v>D3 TS-2A15</v>
      </c>
      <c r="H367" s="6" t="str">
        <f t="shared" si="24"/>
        <v>4715</v>
      </c>
      <c r="I367" s="6" t="str">
        <f t="shared" si="25"/>
        <v/>
      </c>
      <c r="J367" s="5" t="s">
        <v>80</v>
      </c>
      <c r="K367" s="7" t="s">
        <v>69</v>
      </c>
      <c r="L367" s="7" t="s">
        <v>215</v>
      </c>
      <c r="M367" s="5"/>
      <c r="N367" s="5"/>
    </row>
    <row r="368" spans="1:14">
      <c r="A368" s="5">
        <v>156</v>
      </c>
      <c r="B368" s="5" t="s">
        <v>13</v>
      </c>
      <c r="C368" s="6">
        <f t="shared" si="22"/>
        <v>1</v>
      </c>
      <c r="D368" s="5" t="s">
        <v>7</v>
      </c>
      <c r="E368" s="6">
        <f t="shared" si="23"/>
        <v>6</v>
      </c>
      <c r="F368" s="5" t="s">
        <v>77</v>
      </c>
      <c r="G368" s="6" t="str">
        <f t="shared" si="17"/>
        <v>D3 TS-2A16</v>
      </c>
      <c r="H368" s="6" t="str">
        <f t="shared" si="24"/>
        <v>4716</v>
      </c>
      <c r="I368" s="6" t="str">
        <f t="shared" si="25"/>
        <v/>
      </c>
      <c r="J368" s="5" t="s">
        <v>80</v>
      </c>
      <c r="K368" s="7" t="s">
        <v>69</v>
      </c>
      <c r="L368" s="7" t="s">
        <v>215</v>
      </c>
      <c r="M368" s="5"/>
      <c r="N368" s="5"/>
    </row>
    <row r="369" spans="1:14">
      <c r="A369" s="5">
        <v>156</v>
      </c>
      <c r="B369" s="5" t="s">
        <v>13</v>
      </c>
      <c r="C369" s="6">
        <f t="shared" si="22"/>
        <v>1</v>
      </c>
      <c r="D369" s="5" t="s">
        <v>23</v>
      </c>
      <c r="E369" s="6">
        <f t="shared" si="23"/>
        <v>7</v>
      </c>
      <c r="F369" s="5" t="s">
        <v>77</v>
      </c>
      <c r="G369" s="6" t="str">
        <f t="shared" si="17"/>
        <v>D3 TS-2A17</v>
      </c>
      <c r="H369" s="6" t="str">
        <f t="shared" si="24"/>
        <v>4717</v>
      </c>
      <c r="I369" s="6" t="str">
        <f t="shared" si="25"/>
        <v/>
      </c>
      <c r="J369" s="5" t="s">
        <v>80</v>
      </c>
      <c r="K369" s="7" t="s">
        <v>69</v>
      </c>
      <c r="L369" s="7" t="s">
        <v>215</v>
      </c>
      <c r="M369" s="5"/>
      <c r="N369" s="5"/>
    </row>
    <row r="370" spans="1:14">
      <c r="A370" s="5">
        <v>157</v>
      </c>
      <c r="B370" s="5" t="s">
        <v>8</v>
      </c>
      <c r="C370" s="6">
        <f t="shared" si="22"/>
        <v>4</v>
      </c>
      <c r="D370" s="5" t="s">
        <v>2</v>
      </c>
      <c r="E370" s="6">
        <f t="shared" si="23"/>
        <v>4</v>
      </c>
      <c r="F370" s="5" t="s">
        <v>77</v>
      </c>
      <c r="G370" s="6" t="str">
        <f t="shared" si="17"/>
        <v>D3 TS-2A44</v>
      </c>
      <c r="H370" s="6" t="str">
        <f t="shared" si="24"/>
        <v>3444</v>
      </c>
      <c r="I370" s="6" t="str">
        <f t="shared" si="25"/>
        <v/>
      </c>
      <c r="J370" s="5" t="s">
        <v>81</v>
      </c>
      <c r="K370" s="7" t="s">
        <v>82</v>
      </c>
      <c r="L370" s="7" t="s">
        <v>215</v>
      </c>
      <c r="M370" s="5"/>
      <c r="N370" s="5"/>
    </row>
    <row r="371" spans="1:14">
      <c r="A371" s="5">
        <v>157</v>
      </c>
      <c r="B371" s="5" t="s">
        <v>8</v>
      </c>
      <c r="C371" s="6">
        <f t="shared" si="22"/>
        <v>4</v>
      </c>
      <c r="D371" s="5" t="s">
        <v>6</v>
      </c>
      <c r="E371" s="6">
        <f t="shared" si="23"/>
        <v>5</v>
      </c>
      <c r="F371" s="5" t="s">
        <v>77</v>
      </c>
      <c r="G371" s="6" t="str">
        <f t="shared" si="17"/>
        <v>D3 TS-2A45</v>
      </c>
      <c r="H371" s="6" t="str">
        <f t="shared" si="24"/>
        <v>3445</v>
      </c>
      <c r="I371" s="6" t="str">
        <f t="shared" si="25"/>
        <v/>
      </c>
      <c r="J371" s="5" t="s">
        <v>81</v>
      </c>
      <c r="K371" s="7" t="s">
        <v>82</v>
      </c>
      <c r="L371" s="7" t="s">
        <v>215</v>
      </c>
      <c r="M371" s="5"/>
      <c r="N371" s="5"/>
    </row>
    <row r="372" spans="1:14">
      <c r="A372" s="5">
        <v>157</v>
      </c>
      <c r="B372" s="5" t="s">
        <v>8</v>
      </c>
      <c r="C372" s="6">
        <f t="shared" si="22"/>
        <v>4</v>
      </c>
      <c r="D372" s="5" t="s">
        <v>7</v>
      </c>
      <c r="E372" s="6">
        <f t="shared" si="23"/>
        <v>6</v>
      </c>
      <c r="F372" s="5" t="s">
        <v>77</v>
      </c>
      <c r="G372" s="6" t="str">
        <f t="shared" si="17"/>
        <v>D3 TS-2A46</v>
      </c>
      <c r="H372" s="6" t="str">
        <f t="shared" si="24"/>
        <v>3446</v>
      </c>
      <c r="I372" s="6" t="str">
        <f t="shared" si="25"/>
        <v/>
      </c>
      <c r="J372" s="5" t="s">
        <v>81</v>
      </c>
      <c r="K372" s="7" t="s">
        <v>82</v>
      </c>
      <c r="L372" s="7" t="s">
        <v>215</v>
      </c>
      <c r="M372" s="5"/>
      <c r="N372" s="5"/>
    </row>
    <row r="373" spans="1:14">
      <c r="A373" s="5">
        <v>158</v>
      </c>
      <c r="B373" s="5" t="s">
        <v>13</v>
      </c>
      <c r="C373" s="6">
        <f t="shared" si="22"/>
        <v>1</v>
      </c>
      <c r="D373" s="5" t="s">
        <v>14</v>
      </c>
      <c r="E373" s="6">
        <f t="shared" si="23"/>
        <v>2</v>
      </c>
      <c r="F373" s="5" t="s">
        <v>77</v>
      </c>
      <c r="G373" s="6" t="str">
        <f t="shared" si="17"/>
        <v>D3 TS-2A12</v>
      </c>
      <c r="H373" s="6" t="str">
        <f t="shared" si="24"/>
        <v>0212</v>
      </c>
      <c r="I373" s="6" t="str">
        <f t="shared" si="25"/>
        <v/>
      </c>
      <c r="J373" s="5" t="s">
        <v>83</v>
      </c>
      <c r="K373" s="7" t="s">
        <v>84</v>
      </c>
      <c r="L373" s="7" t="s">
        <v>215</v>
      </c>
      <c r="M373" s="5"/>
      <c r="N373" s="5"/>
    </row>
    <row r="374" spans="1:14">
      <c r="A374" s="5">
        <v>158</v>
      </c>
      <c r="B374" s="5" t="s">
        <v>13</v>
      </c>
      <c r="C374" s="6">
        <f t="shared" si="22"/>
        <v>1</v>
      </c>
      <c r="D374" s="5" t="s">
        <v>9</v>
      </c>
      <c r="E374" s="6">
        <f t="shared" si="23"/>
        <v>3</v>
      </c>
      <c r="F374" s="5" t="s">
        <v>77</v>
      </c>
      <c r="G374" s="6" t="str">
        <f t="shared" si="17"/>
        <v>D3 TS-2A13</v>
      </c>
      <c r="H374" s="6" t="str">
        <f t="shared" si="24"/>
        <v>0213</v>
      </c>
      <c r="I374" s="6" t="str">
        <f t="shared" si="25"/>
        <v/>
      </c>
      <c r="J374" s="5" t="s">
        <v>83</v>
      </c>
      <c r="K374" s="7" t="s">
        <v>84</v>
      </c>
      <c r="L374" s="7" t="s">
        <v>215</v>
      </c>
      <c r="M374" s="5"/>
      <c r="N374" s="5"/>
    </row>
    <row r="375" spans="1:14">
      <c r="A375" s="5">
        <v>158</v>
      </c>
      <c r="B375" s="5" t="s">
        <v>13</v>
      </c>
      <c r="C375" s="6">
        <f t="shared" si="22"/>
        <v>1</v>
      </c>
      <c r="D375" s="5" t="s">
        <v>2</v>
      </c>
      <c r="E375" s="6">
        <f t="shared" si="23"/>
        <v>4</v>
      </c>
      <c r="F375" s="5" t="s">
        <v>77</v>
      </c>
      <c r="G375" s="6" t="str">
        <f t="shared" si="17"/>
        <v>D3 TS-2A14</v>
      </c>
      <c r="H375" s="6" t="str">
        <f t="shared" si="24"/>
        <v>0214</v>
      </c>
      <c r="I375" s="6" t="str">
        <f t="shared" si="25"/>
        <v/>
      </c>
      <c r="J375" s="5" t="s">
        <v>83</v>
      </c>
      <c r="K375" s="7" t="s">
        <v>84</v>
      </c>
      <c r="L375" s="7" t="s">
        <v>215</v>
      </c>
      <c r="M375" s="5"/>
      <c r="N375" s="5"/>
    </row>
    <row r="376" spans="1:14">
      <c r="A376" s="5">
        <v>159</v>
      </c>
      <c r="B376" s="5" t="s">
        <v>12</v>
      </c>
      <c r="C376" s="6">
        <f t="shared" si="22"/>
        <v>2</v>
      </c>
      <c r="D376" s="5" t="s">
        <v>7</v>
      </c>
      <c r="E376" s="6">
        <f t="shared" si="23"/>
        <v>6</v>
      </c>
      <c r="F376" s="5" t="s">
        <v>77</v>
      </c>
      <c r="G376" s="6" t="str">
        <f t="shared" si="17"/>
        <v>D3 TS-2A26</v>
      </c>
      <c r="H376" s="6" t="str">
        <f t="shared" si="24"/>
        <v>4526</v>
      </c>
      <c r="I376" s="6" t="str">
        <f t="shared" si="25"/>
        <v/>
      </c>
      <c r="J376" s="5" t="s">
        <v>85</v>
      </c>
      <c r="K376" s="7" t="s">
        <v>86</v>
      </c>
      <c r="L376" s="7" t="s">
        <v>215</v>
      </c>
      <c r="M376" s="5"/>
      <c r="N376" s="5"/>
    </row>
    <row r="377" spans="1:14">
      <c r="A377" s="5">
        <v>159</v>
      </c>
      <c r="B377" s="5" t="s">
        <v>12</v>
      </c>
      <c r="C377" s="6">
        <f t="shared" si="22"/>
        <v>2</v>
      </c>
      <c r="D377" s="5" t="s">
        <v>23</v>
      </c>
      <c r="E377" s="6">
        <f t="shared" si="23"/>
        <v>7</v>
      </c>
      <c r="F377" s="5" t="s">
        <v>77</v>
      </c>
      <c r="G377" s="6" t="str">
        <f t="shared" si="17"/>
        <v>D3 TS-2A27</v>
      </c>
      <c r="H377" s="6" t="str">
        <f t="shared" si="24"/>
        <v>4527</v>
      </c>
      <c r="I377" s="6" t="str">
        <f t="shared" si="25"/>
        <v/>
      </c>
      <c r="J377" s="5" t="s">
        <v>85</v>
      </c>
      <c r="K377" s="7" t="s">
        <v>86</v>
      </c>
      <c r="L377" s="7" t="s">
        <v>215</v>
      </c>
      <c r="M377" s="5"/>
      <c r="N377" s="5"/>
    </row>
    <row r="378" spans="1:14">
      <c r="A378" s="5">
        <v>159</v>
      </c>
      <c r="B378" s="5" t="s">
        <v>12</v>
      </c>
      <c r="C378" s="6">
        <f t="shared" si="22"/>
        <v>2</v>
      </c>
      <c r="D378" s="5" t="s">
        <v>26</v>
      </c>
      <c r="E378" s="6">
        <f t="shared" si="23"/>
        <v>8</v>
      </c>
      <c r="F378" s="5" t="s">
        <v>77</v>
      </c>
      <c r="G378" s="6" t="str">
        <f t="shared" si="17"/>
        <v>D3 TS-2A28</v>
      </c>
      <c r="H378" s="6" t="str">
        <f t="shared" si="24"/>
        <v>4528</v>
      </c>
      <c r="I378" s="6" t="str">
        <f t="shared" si="25"/>
        <v/>
      </c>
      <c r="J378" s="5" t="s">
        <v>85</v>
      </c>
      <c r="K378" s="7" t="s">
        <v>86</v>
      </c>
      <c r="L378" s="7" t="s">
        <v>215</v>
      </c>
      <c r="M378" s="5"/>
      <c r="N378" s="5"/>
    </row>
    <row r="379" spans="1:14">
      <c r="A379" s="5">
        <v>160</v>
      </c>
      <c r="B379" s="5" t="s">
        <v>12</v>
      </c>
      <c r="C379" s="6">
        <f t="shared" si="22"/>
        <v>2</v>
      </c>
      <c r="D379" s="5" t="s">
        <v>9</v>
      </c>
      <c r="E379" s="6">
        <f t="shared" si="23"/>
        <v>3</v>
      </c>
      <c r="F379" s="5" t="s">
        <v>77</v>
      </c>
      <c r="G379" s="6" t="str">
        <f t="shared" si="17"/>
        <v>D3 TS-2A23</v>
      </c>
      <c r="H379" s="6" t="str">
        <f t="shared" si="24"/>
        <v>2823</v>
      </c>
      <c r="I379" s="6" t="str">
        <f t="shared" si="25"/>
        <v/>
      </c>
      <c r="J379" s="5" t="s">
        <v>87</v>
      </c>
      <c r="K379" s="7" t="s">
        <v>5</v>
      </c>
      <c r="L379" s="7" t="s">
        <v>215</v>
      </c>
      <c r="M379" s="5"/>
      <c r="N379" s="5"/>
    </row>
    <row r="380" spans="1:14">
      <c r="A380" s="5">
        <v>160</v>
      </c>
      <c r="B380" s="5" t="s">
        <v>12</v>
      </c>
      <c r="C380" s="6">
        <f t="shared" si="22"/>
        <v>2</v>
      </c>
      <c r="D380" s="5" t="s">
        <v>2</v>
      </c>
      <c r="E380" s="6">
        <f t="shared" si="23"/>
        <v>4</v>
      </c>
      <c r="F380" s="5" t="s">
        <v>77</v>
      </c>
      <c r="G380" s="6" t="str">
        <f t="shared" si="17"/>
        <v>D3 TS-2A24</v>
      </c>
      <c r="H380" s="6" t="str">
        <f t="shared" si="24"/>
        <v>2824</v>
      </c>
      <c r="I380" s="6" t="str">
        <f t="shared" si="25"/>
        <v/>
      </c>
      <c r="J380" s="5" t="s">
        <v>87</v>
      </c>
      <c r="K380" s="7" t="s">
        <v>5</v>
      </c>
      <c r="L380" s="7" t="s">
        <v>215</v>
      </c>
      <c r="M380" s="5"/>
      <c r="N380" s="5"/>
    </row>
    <row r="381" spans="1:14">
      <c r="A381" s="5">
        <v>160</v>
      </c>
      <c r="B381" s="5" t="s">
        <v>12</v>
      </c>
      <c r="C381" s="6">
        <f t="shared" si="22"/>
        <v>2</v>
      </c>
      <c r="D381" s="5" t="s">
        <v>6</v>
      </c>
      <c r="E381" s="6">
        <f t="shared" si="23"/>
        <v>5</v>
      </c>
      <c r="F381" s="5" t="s">
        <v>77</v>
      </c>
      <c r="G381" s="6" t="str">
        <f t="shared" si="17"/>
        <v>D3 TS-2A25</v>
      </c>
      <c r="H381" s="6" t="str">
        <f t="shared" si="24"/>
        <v>2825</v>
      </c>
      <c r="I381" s="6" t="str">
        <f t="shared" si="25"/>
        <v/>
      </c>
      <c r="J381" s="5" t="s">
        <v>87</v>
      </c>
      <c r="K381" s="7" t="s">
        <v>5</v>
      </c>
      <c r="L381" s="7" t="s">
        <v>215</v>
      </c>
      <c r="M381" s="5"/>
      <c r="N381" s="5"/>
    </row>
    <row r="382" spans="1:14">
      <c r="A382" s="5">
        <v>161</v>
      </c>
      <c r="B382" s="5" t="s">
        <v>8</v>
      </c>
      <c r="C382" s="6">
        <f t="shared" si="22"/>
        <v>4</v>
      </c>
      <c r="D382" s="5" t="s">
        <v>17</v>
      </c>
      <c r="E382" s="6">
        <f t="shared" si="23"/>
        <v>1</v>
      </c>
      <c r="F382" s="5" t="s">
        <v>77</v>
      </c>
      <c r="G382" s="6" t="str">
        <f t="shared" si="17"/>
        <v>D3 TS-2A41</v>
      </c>
      <c r="H382" s="6" t="str">
        <f t="shared" si="24"/>
        <v>3341</v>
      </c>
      <c r="I382" s="6" t="str">
        <f t="shared" si="25"/>
        <v/>
      </c>
      <c r="J382" s="5" t="s">
        <v>88</v>
      </c>
      <c r="K382" s="7" t="s">
        <v>89</v>
      </c>
      <c r="L382" s="7" t="s">
        <v>215</v>
      </c>
      <c r="M382" s="5"/>
      <c r="N382" s="5"/>
    </row>
    <row r="383" spans="1:14">
      <c r="A383" s="5">
        <v>161</v>
      </c>
      <c r="B383" s="5" t="s">
        <v>8</v>
      </c>
      <c r="C383" s="6">
        <f t="shared" si="22"/>
        <v>4</v>
      </c>
      <c r="D383" s="5" t="s">
        <v>14</v>
      </c>
      <c r="E383" s="6">
        <f t="shared" si="23"/>
        <v>2</v>
      </c>
      <c r="F383" s="5" t="s">
        <v>77</v>
      </c>
      <c r="G383" s="6" t="str">
        <f t="shared" si="17"/>
        <v>D3 TS-2A42</v>
      </c>
      <c r="H383" s="6" t="str">
        <f t="shared" si="24"/>
        <v>3342</v>
      </c>
      <c r="I383" s="6" t="str">
        <f t="shared" si="25"/>
        <v/>
      </c>
      <c r="J383" s="5" t="s">
        <v>88</v>
      </c>
      <c r="K383" s="7" t="s">
        <v>89</v>
      </c>
      <c r="L383" s="7" t="s">
        <v>215</v>
      </c>
      <c r="M383" s="5"/>
      <c r="N383" s="5"/>
    </row>
    <row r="384" spans="1:14">
      <c r="A384" s="5">
        <v>161</v>
      </c>
      <c r="B384" s="5" t="s">
        <v>8</v>
      </c>
      <c r="C384" s="6">
        <f t="shared" si="22"/>
        <v>4</v>
      </c>
      <c r="D384" s="5" t="s">
        <v>9</v>
      </c>
      <c r="E384" s="6">
        <f t="shared" si="23"/>
        <v>3</v>
      </c>
      <c r="F384" s="5" t="s">
        <v>77</v>
      </c>
      <c r="G384" s="6" t="str">
        <f t="shared" si="17"/>
        <v>D3 TS-2A43</v>
      </c>
      <c r="H384" s="6" t="str">
        <f t="shared" si="24"/>
        <v>3343</v>
      </c>
      <c r="I384" s="6" t="str">
        <f t="shared" si="25"/>
        <v/>
      </c>
      <c r="J384" s="5" t="s">
        <v>88</v>
      </c>
      <c r="K384" s="7" t="s">
        <v>89</v>
      </c>
      <c r="L384" s="7" t="s">
        <v>215</v>
      </c>
      <c r="M384" s="5"/>
      <c r="N384" s="5"/>
    </row>
    <row r="385" spans="1:14">
      <c r="A385" s="5">
        <v>162</v>
      </c>
      <c r="B385" s="5" t="s">
        <v>13</v>
      </c>
      <c r="C385" s="6">
        <f t="shared" si="22"/>
        <v>1</v>
      </c>
      <c r="D385" s="5" t="s">
        <v>14</v>
      </c>
      <c r="E385" s="6">
        <f t="shared" si="23"/>
        <v>2</v>
      </c>
      <c r="F385" s="5" t="s">
        <v>90</v>
      </c>
      <c r="G385" s="6" t="str">
        <f t="shared" si="17"/>
        <v>D3 TS-2B12</v>
      </c>
      <c r="H385" s="6" t="str">
        <f t="shared" si="24"/>
        <v>2712</v>
      </c>
      <c r="I385" s="6" t="str">
        <f t="shared" si="25"/>
        <v/>
      </c>
      <c r="J385" s="5" t="s">
        <v>78</v>
      </c>
      <c r="K385" s="7" t="s">
        <v>73</v>
      </c>
      <c r="L385" s="7" t="s">
        <v>215</v>
      </c>
      <c r="M385" s="5"/>
      <c r="N385" s="5"/>
    </row>
    <row r="386" spans="1:14">
      <c r="A386" s="5">
        <v>162</v>
      </c>
      <c r="B386" s="5" t="s">
        <v>13</v>
      </c>
      <c r="C386" s="6">
        <f t="shared" ref="C386:C449" si="26">VLOOKUP(B386,Hari,2,FALSE)</f>
        <v>1</v>
      </c>
      <c r="D386" s="5" t="s">
        <v>9</v>
      </c>
      <c r="E386" s="6">
        <f t="shared" ref="E386:E449" si="27">VLOOKUP(D386,Jam,2,FALSE)</f>
        <v>3</v>
      </c>
      <c r="F386" s="5" t="s">
        <v>90</v>
      </c>
      <c r="G386" s="6" t="str">
        <f t="shared" si="17"/>
        <v>D3 TS-2B13</v>
      </c>
      <c r="H386" s="6" t="str">
        <f t="shared" si="24"/>
        <v>2713</v>
      </c>
      <c r="I386" s="6" t="str">
        <f t="shared" si="25"/>
        <v/>
      </c>
      <c r="J386" s="5" t="s">
        <v>78</v>
      </c>
      <c r="K386" s="7" t="s">
        <v>73</v>
      </c>
      <c r="L386" s="7" t="s">
        <v>215</v>
      </c>
      <c r="M386" s="5"/>
      <c r="N386" s="5"/>
    </row>
    <row r="387" spans="1:14">
      <c r="A387" s="5">
        <v>162</v>
      </c>
      <c r="B387" s="5" t="s">
        <v>13</v>
      </c>
      <c r="C387" s="6">
        <f t="shared" si="26"/>
        <v>1</v>
      </c>
      <c r="D387" s="5" t="s">
        <v>2</v>
      </c>
      <c r="E387" s="6">
        <f t="shared" si="27"/>
        <v>4</v>
      </c>
      <c r="F387" s="5" t="s">
        <v>90</v>
      </c>
      <c r="G387" s="6" t="str">
        <f t="shared" si="17"/>
        <v>D3 TS-2B14</v>
      </c>
      <c r="H387" s="6" t="str">
        <f t="shared" ref="H387:H450" si="28">LEFT(K387,2)&amp;$C387&amp;$E387</f>
        <v>2714</v>
      </c>
      <c r="I387" s="6" t="str">
        <f t="shared" ref="I387:I450" si="29">IF(LEFT(L387,2)&lt;&gt;"",LEFT(L387,2)&amp;$C387&amp;$E387,"")</f>
        <v/>
      </c>
      <c r="J387" s="5" t="s">
        <v>78</v>
      </c>
      <c r="K387" s="7" t="s">
        <v>73</v>
      </c>
      <c r="L387" s="7" t="s">
        <v>215</v>
      </c>
      <c r="M387" s="5"/>
      <c r="N387" s="5"/>
    </row>
    <row r="388" spans="1:14">
      <c r="A388" s="5">
        <v>163</v>
      </c>
      <c r="B388" s="5" t="s">
        <v>12</v>
      </c>
      <c r="C388" s="6">
        <f t="shared" si="26"/>
        <v>2</v>
      </c>
      <c r="D388" s="5" t="s">
        <v>14</v>
      </c>
      <c r="E388" s="6">
        <f t="shared" si="27"/>
        <v>2</v>
      </c>
      <c r="F388" s="5" t="s">
        <v>90</v>
      </c>
      <c r="G388" s="6" t="str">
        <f t="shared" si="17"/>
        <v>D3 TS-2B22</v>
      </c>
      <c r="H388" s="6" t="str">
        <f t="shared" si="28"/>
        <v>5122</v>
      </c>
      <c r="I388" s="6" t="str">
        <f t="shared" si="29"/>
        <v/>
      </c>
      <c r="J388" s="5" t="s">
        <v>79</v>
      </c>
      <c r="K388" s="7" t="s">
        <v>33</v>
      </c>
      <c r="L388" s="7" t="s">
        <v>215</v>
      </c>
      <c r="M388" s="5"/>
      <c r="N388" s="5"/>
    </row>
    <row r="389" spans="1:14">
      <c r="A389" s="5">
        <v>163</v>
      </c>
      <c r="B389" s="5" t="s">
        <v>12</v>
      </c>
      <c r="C389" s="6">
        <f t="shared" si="26"/>
        <v>2</v>
      </c>
      <c r="D389" s="5" t="s">
        <v>9</v>
      </c>
      <c r="E389" s="6">
        <f t="shared" si="27"/>
        <v>3</v>
      </c>
      <c r="F389" s="5" t="s">
        <v>90</v>
      </c>
      <c r="G389" s="6" t="str">
        <f t="shared" si="17"/>
        <v>D3 TS-2B23</v>
      </c>
      <c r="H389" s="6" t="str">
        <f t="shared" si="28"/>
        <v>5123</v>
      </c>
      <c r="I389" s="6" t="str">
        <f t="shared" si="29"/>
        <v/>
      </c>
      <c r="J389" s="5" t="s">
        <v>79</v>
      </c>
      <c r="K389" s="7" t="s">
        <v>33</v>
      </c>
      <c r="L389" s="7" t="s">
        <v>215</v>
      </c>
      <c r="M389" s="5"/>
      <c r="N389" s="5"/>
    </row>
    <row r="390" spans="1:14">
      <c r="A390" s="5">
        <v>163</v>
      </c>
      <c r="B390" s="5" t="s">
        <v>12</v>
      </c>
      <c r="C390" s="6">
        <f t="shared" si="26"/>
        <v>2</v>
      </c>
      <c r="D390" s="5" t="s">
        <v>2</v>
      </c>
      <c r="E390" s="6">
        <f t="shared" si="27"/>
        <v>4</v>
      </c>
      <c r="F390" s="5" t="s">
        <v>90</v>
      </c>
      <c r="G390" s="6" t="str">
        <f t="shared" si="17"/>
        <v>D3 TS-2B24</v>
      </c>
      <c r="H390" s="6" t="str">
        <f t="shared" si="28"/>
        <v>5124</v>
      </c>
      <c r="I390" s="6" t="str">
        <f t="shared" si="29"/>
        <v/>
      </c>
      <c r="J390" s="5" t="s">
        <v>79</v>
      </c>
      <c r="K390" s="7" t="s">
        <v>33</v>
      </c>
      <c r="L390" s="7" t="s">
        <v>215</v>
      </c>
      <c r="M390" s="5"/>
      <c r="N390" s="5"/>
    </row>
    <row r="391" spans="1:14">
      <c r="A391" s="5">
        <v>164</v>
      </c>
      <c r="B391" s="5" t="s">
        <v>12</v>
      </c>
      <c r="C391" s="6">
        <f t="shared" si="26"/>
        <v>2</v>
      </c>
      <c r="D391" s="5" t="s">
        <v>6</v>
      </c>
      <c r="E391" s="6">
        <f t="shared" si="27"/>
        <v>5</v>
      </c>
      <c r="F391" s="5" t="s">
        <v>90</v>
      </c>
      <c r="G391" s="6" t="str">
        <f t="shared" si="17"/>
        <v>D3 TS-2B25</v>
      </c>
      <c r="H391" s="6" t="str">
        <f t="shared" si="28"/>
        <v>4725</v>
      </c>
      <c r="I391" s="6" t="str">
        <f t="shared" si="29"/>
        <v/>
      </c>
      <c r="J391" s="5" t="s">
        <v>80</v>
      </c>
      <c r="K391" s="7" t="s">
        <v>69</v>
      </c>
      <c r="L391" s="7" t="s">
        <v>215</v>
      </c>
      <c r="M391" s="5"/>
      <c r="N391" s="5"/>
    </row>
    <row r="392" spans="1:14">
      <c r="A392" s="5">
        <v>164</v>
      </c>
      <c r="B392" s="5" t="s">
        <v>12</v>
      </c>
      <c r="C392" s="6">
        <f t="shared" si="26"/>
        <v>2</v>
      </c>
      <c r="D392" s="5" t="s">
        <v>7</v>
      </c>
      <c r="E392" s="6">
        <f t="shared" si="27"/>
        <v>6</v>
      </c>
      <c r="F392" s="5" t="s">
        <v>90</v>
      </c>
      <c r="G392" s="6" t="str">
        <f t="shared" si="17"/>
        <v>D3 TS-2B26</v>
      </c>
      <c r="H392" s="6" t="str">
        <f t="shared" si="28"/>
        <v>4726</v>
      </c>
      <c r="I392" s="6" t="str">
        <f t="shared" si="29"/>
        <v/>
      </c>
      <c r="J392" s="5" t="s">
        <v>80</v>
      </c>
      <c r="K392" s="7" t="s">
        <v>69</v>
      </c>
      <c r="L392" s="7" t="s">
        <v>215</v>
      </c>
      <c r="M392" s="5"/>
      <c r="N392" s="5"/>
    </row>
    <row r="393" spans="1:14">
      <c r="A393" s="5">
        <v>164</v>
      </c>
      <c r="B393" s="5" t="s">
        <v>12</v>
      </c>
      <c r="C393" s="6">
        <f t="shared" si="26"/>
        <v>2</v>
      </c>
      <c r="D393" s="5" t="s">
        <v>23</v>
      </c>
      <c r="E393" s="6">
        <f t="shared" si="27"/>
        <v>7</v>
      </c>
      <c r="F393" s="5" t="s">
        <v>90</v>
      </c>
      <c r="G393" s="6" t="str">
        <f t="shared" si="17"/>
        <v>D3 TS-2B27</v>
      </c>
      <c r="H393" s="6" t="str">
        <f t="shared" si="28"/>
        <v>4727</v>
      </c>
      <c r="I393" s="6" t="str">
        <f t="shared" si="29"/>
        <v/>
      </c>
      <c r="J393" s="5" t="s">
        <v>80</v>
      </c>
      <c r="K393" s="7" t="s">
        <v>69</v>
      </c>
      <c r="L393" s="7" t="s">
        <v>215</v>
      </c>
      <c r="M393" s="5"/>
      <c r="N393" s="5"/>
    </row>
    <row r="394" spans="1:14">
      <c r="A394" s="5">
        <v>165</v>
      </c>
      <c r="B394" s="5" t="s">
        <v>13</v>
      </c>
      <c r="C394" s="6">
        <f t="shared" si="26"/>
        <v>1</v>
      </c>
      <c r="D394" s="5" t="s">
        <v>7</v>
      </c>
      <c r="E394" s="6">
        <f t="shared" si="27"/>
        <v>6</v>
      </c>
      <c r="F394" s="5" t="s">
        <v>90</v>
      </c>
      <c r="G394" s="6" t="str">
        <f t="shared" si="17"/>
        <v>D3 TS-2B16</v>
      </c>
      <c r="H394" s="6" t="str">
        <f t="shared" si="28"/>
        <v>3416</v>
      </c>
      <c r="I394" s="6" t="str">
        <f t="shared" si="29"/>
        <v/>
      </c>
      <c r="J394" s="5" t="s">
        <v>81</v>
      </c>
      <c r="K394" s="7" t="s">
        <v>82</v>
      </c>
      <c r="L394" s="7" t="s">
        <v>215</v>
      </c>
      <c r="M394" s="5"/>
      <c r="N394" s="5"/>
    </row>
    <row r="395" spans="1:14">
      <c r="A395" s="5">
        <v>165</v>
      </c>
      <c r="B395" s="5" t="s">
        <v>13</v>
      </c>
      <c r="C395" s="6">
        <f t="shared" si="26"/>
        <v>1</v>
      </c>
      <c r="D395" s="5" t="s">
        <v>23</v>
      </c>
      <c r="E395" s="6">
        <f t="shared" si="27"/>
        <v>7</v>
      </c>
      <c r="F395" s="5" t="s">
        <v>90</v>
      </c>
      <c r="G395" s="6" t="str">
        <f t="shared" si="17"/>
        <v>D3 TS-2B17</v>
      </c>
      <c r="H395" s="6" t="str">
        <f t="shared" si="28"/>
        <v>3417</v>
      </c>
      <c r="I395" s="6" t="str">
        <f t="shared" si="29"/>
        <v/>
      </c>
      <c r="J395" s="5" t="s">
        <v>81</v>
      </c>
      <c r="K395" s="7" t="s">
        <v>82</v>
      </c>
      <c r="L395" s="7" t="s">
        <v>215</v>
      </c>
      <c r="M395" s="5"/>
      <c r="N395" s="5"/>
    </row>
    <row r="396" spans="1:14">
      <c r="A396" s="5">
        <v>165</v>
      </c>
      <c r="B396" s="5" t="s">
        <v>13</v>
      </c>
      <c r="C396" s="6">
        <f t="shared" si="26"/>
        <v>1</v>
      </c>
      <c r="D396" s="5" t="s">
        <v>26</v>
      </c>
      <c r="E396" s="6">
        <f t="shared" si="27"/>
        <v>8</v>
      </c>
      <c r="F396" s="5" t="s">
        <v>90</v>
      </c>
      <c r="G396" s="6" t="str">
        <f t="shared" si="17"/>
        <v>D3 TS-2B18</v>
      </c>
      <c r="H396" s="6" t="str">
        <f t="shared" si="28"/>
        <v>3418</v>
      </c>
      <c r="I396" s="6" t="str">
        <f t="shared" si="29"/>
        <v/>
      </c>
      <c r="J396" s="5" t="s">
        <v>81</v>
      </c>
      <c r="K396" s="7" t="s">
        <v>82</v>
      </c>
      <c r="L396" s="7" t="s">
        <v>215</v>
      </c>
      <c r="M396" s="5"/>
      <c r="N396" s="5"/>
    </row>
    <row r="397" spans="1:14">
      <c r="A397" s="5">
        <v>166</v>
      </c>
      <c r="B397" s="5" t="s">
        <v>22</v>
      </c>
      <c r="C397" s="6">
        <f t="shared" si="26"/>
        <v>3</v>
      </c>
      <c r="D397" s="5" t="s">
        <v>9</v>
      </c>
      <c r="E397" s="6">
        <f t="shared" si="27"/>
        <v>3</v>
      </c>
      <c r="F397" s="5" t="s">
        <v>90</v>
      </c>
      <c r="G397" s="6" t="str">
        <f t="shared" si="17"/>
        <v>D3 TS-2B33</v>
      </c>
      <c r="H397" s="6" t="str">
        <f t="shared" si="28"/>
        <v>0233</v>
      </c>
      <c r="I397" s="6" t="str">
        <f t="shared" si="29"/>
        <v/>
      </c>
      <c r="J397" s="5" t="s">
        <v>83</v>
      </c>
      <c r="K397" s="7" t="s">
        <v>84</v>
      </c>
      <c r="L397" s="7" t="s">
        <v>215</v>
      </c>
      <c r="M397" s="5"/>
      <c r="N397" s="5"/>
    </row>
    <row r="398" spans="1:14">
      <c r="A398" s="5">
        <v>166</v>
      </c>
      <c r="B398" s="5" t="s">
        <v>22</v>
      </c>
      <c r="C398" s="6">
        <f t="shared" si="26"/>
        <v>3</v>
      </c>
      <c r="D398" s="5" t="s">
        <v>2</v>
      </c>
      <c r="E398" s="6">
        <f t="shared" si="27"/>
        <v>4</v>
      </c>
      <c r="F398" s="5" t="s">
        <v>90</v>
      </c>
      <c r="G398" s="6" t="str">
        <f t="shared" si="17"/>
        <v>D3 TS-2B34</v>
      </c>
      <c r="H398" s="6" t="str">
        <f t="shared" si="28"/>
        <v>0234</v>
      </c>
      <c r="I398" s="6" t="str">
        <f t="shared" si="29"/>
        <v/>
      </c>
      <c r="J398" s="5" t="s">
        <v>83</v>
      </c>
      <c r="K398" s="7" t="s">
        <v>84</v>
      </c>
      <c r="L398" s="7" t="s">
        <v>215</v>
      </c>
      <c r="M398" s="5"/>
      <c r="N398" s="5"/>
    </row>
    <row r="399" spans="1:14">
      <c r="A399" s="5">
        <v>166</v>
      </c>
      <c r="B399" s="5" t="s">
        <v>22</v>
      </c>
      <c r="C399" s="6">
        <f t="shared" si="26"/>
        <v>3</v>
      </c>
      <c r="D399" s="5" t="s">
        <v>6</v>
      </c>
      <c r="E399" s="6">
        <f t="shared" si="27"/>
        <v>5</v>
      </c>
      <c r="F399" s="5" t="s">
        <v>90</v>
      </c>
      <c r="G399" s="6" t="str">
        <f t="shared" si="17"/>
        <v>D3 TS-2B35</v>
      </c>
      <c r="H399" s="6" t="str">
        <f t="shared" si="28"/>
        <v>0235</v>
      </c>
      <c r="I399" s="6" t="str">
        <f t="shared" si="29"/>
        <v/>
      </c>
      <c r="J399" s="5" t="s">
        <v>83</v>
      </c>
      <c r="K399" s="7" t="s">
        <v>84</v>
      </c>
      <c r="L399" s="7" t="s">
        <v>215</v>
      </c>
      <c r="M399" s="5"/>
      <c r="N399" s="5"/>
    </row>
    <row r="400" spans="1:14">
      <c r="A400" s="5">
        <v>167</v>
      </c>
      <c r="B400" s="5" t="s">
        <v>8</v>
      </c>
      <c r="C400" s="6">
        <f t="shared" si="26"/>
        <v>4</v>
      </c>
      <c r="D400" s="5" t="s">
        <v>6</v>
      </c>
      <c r="E400" s="6">
        <f t="shared" si="27"/>
        <v>5</v>
      </c>
      <c r="F400" s="5" t="s">
        <v>90</v>
      </c>
      <c r="G400" s="6" t="str">
        <f t="shared" si="17"/>
        <v>D3 TS-2B45</v>
      </c>
      <c r="H400" s="6" t="str">
        <f t="shared" si="28"/>
        <v>4545</v>
      </c>
      <c r="I400" s="6" t="str">
        <f t="shared" si="29"/>
        <v/>
      </c>
      <c r="J400" s="5" t="s">
        <v>85</v>
      </c>
      <c r="K400" s="7" t="s">
        <v>86</v>
      </c>
      <c r="L400" s="7" t="s">
        <v>215</v>
      </c>
      <c r="M400" s="5"/>
      <c r="N400" s="5"/>
    </row>
    <row r="401" spans="1:14">
      <c r="A401" s="5">
        <v>167</v>
      </c>
      <c r="B401" s="5" t="s">
        <v>8</v>
      </c>
      <c r="C401" s="6">
        <f t="shared" si="26"/>
        <v>4</v>
      </c>
      <c r="D401" s="5" t="s">
        <v>7</v>
      </c>
      <c r="E401" s="6">
        <f t="shared" si="27"/>
        <v>6</v>
      </c>
      <c r="F401" s="5" t="s">
        <v>90</v>
      </c>
      <c r="G401" s="6" t="str">
        <f t="shared" si="17"/>
        <v>D3 TS-2B46</v>
      </c>
      <c r="H401" s="6" t="str">
        <f t="shared" si="28"/>
        <v>4546</v>
      </c>
      <c r="I401" s="6" t="str">
        <f t="shared" si="29"/>
        <v/>
      </c>
      <c r="J401" s="5" t="s">
        <v>85</v>
      </c>
      <c r="K401" s="7" t="s">
        <v>86</v>
      </c>
      <c r="L401" s="7" t="s">
        <v>215</v>
      </c>
      <c r="M401" s="5"/>
      <c r="N401" s="5"/>
    </row>
    <row r="402" spans="1:14">
      <c r="A402" s="5">
        <v>167</v>
      </c>
      <c r="B402" s="5" t="s">
        <v>8</v>
      </c>
      <c r="C402" s="6">
        <f t="shared" si="26"/>
        <v>4</v>
      </c>
      <c r="D402" s="5" t="s">
        <v>23</v>
      </c>
      <c r="E402" s="6">
        <f t="shared" si="27"/>
        <v>7</v>
      </c>
      <c r="F402" s="5" t="s">
        <v>90</v>
      </c>
      <c r="G402" s="6" t="str">
        <f t="shared" si="17"/>
        <v>D3 TS-2B47</v>
      </c>
      <c r="H402" s="6" t="str">
        <f t="shared" si="28"/>
        <v>4547</v>
      </c>
      <c r="I402" s="6" t="str">
        <f t="shared" si="29"/>
        <v/>
      </c>
      <c r="J402" s="5" t="s">
        <v>85</v>
      </c>
      <c r="K402" s="7" t="s">
        <v>86</v>
      </c>
      <c r="L402" s="7" t="s">
        <v>215</v>
      </c>
      <c r="M402" s="5"/>
      <c r="N402" s="5"/>
    </row>
    <row r="403" spans="1:14">
      <c r="A403" s="5">
        <v>168</v>
      </c>
      <c r="B403" s="5" t="s">
        <v>1</v>
      </c>
      <c r="C403" s="6">
        <f t="shared" si="26"/>
        <v>5</v>
      </c>
      <c r="D403" s="5" t="s">
        <v>17</v>
      </c>
      <c r="E403" s="6">
        <f t="shared" si="27"/>
        <v>1</v>
      </c>
      <c r="F403" s="5" t="s">
        <v>90</v>
      </c>
      <c r="G403" s="6" t="str">
        <f t="shared" si="17"/>
        <v>D3 TS-2B51</v>
      </c>
      <c r="H403" s="6" t="str">
        <f t="shared" si="28"/>
        <v>2851</v>
      </c>
      <c r="I403" s="6" t="str">
        <f t="shared" si="29"/>
        <v/>
      </c>
      <c r="J403" s="5" t="s">
        <v>87</v>
      </c>
      <c r="K403" s="7" t="s">
        <v>5</v>
      </c>
      <c r="L403" s="7" t="s">
        <v>215</v>
      </c>
      <c r="M403" s="5"/>
      <c r="N403" s="5"/>
    </row>
    <row r="404" spans="1:14">
      <c r="A404" s="5">
        <v>168</v>
      </c>
      <c r="B404" s="5" t="s">
        <v>1</v>
      </c>
      <c r="C404" s="6">
        <f t="shared" si="26"/>
        <v>5</v>
      </c>
      <c r="D404" s="5" t="s">
        <v>14</v>
      </c>
      <c r="E404" s="6">
        <f t="shared" si="27"/>
        <v>2</v>
      </c>
      <c r="F404" s="5" t="s">
        <v>90</v>
      </c>
      <c r="G404" s="6" t="str">
        <f t="shared" si="17"/>
        <v>D3 TS-2B52</v>
      </c>
      <c r="H404" s="6" t="str">
        <f t="shared" si="28"/>
        <v>2852</v>
      </c>
      <c r="I404" s="6" t="str">
        <f t="shared" si="29"/>
        <v/>
      </c>
      <c r="J404" s="5" t="s">
        <v>87</v>
      </c>
      <c r="K404" s="7" t="s">
        <v>5</v>
      </c>
      <c r="L404" s="7" t="s">
        <v>215</v>
      </c>
      <c r="M404" s="5"/>
      <c r="N404" s="5"/>
    </row>
    <row r="405" spans="1:14">
      <c r="A405" s="5">
        <v>168</v>
      </c>
      <c r="B405" s="5" t="s">
        <v>1</v>
      </c>
      <c r="C405" s="6">
        <f t="shared" si="26"/>
        <v>5</v>
      </c>
      <c r="D405" s="5" t="s">
        <v>9</v>
      </c>
      <c r="E405" s="6">
        <f t="shared" si="27"/>
        <v>3</v>
      </c>
      <c r="F405" s="5" t="s">
        <v>90</v>
      </c>
      <c r="G405" s="6" t="str">
        <f t="shared" si="17"/>
        <v>D3 TS-2B53</v>
      </c>
      <c r="H405" s="6" t="str">
        <f t="shared" si="28"/>
        <v>2853</v>
      </c>
      <c r="I405" s="6" t="str">
        <f t="shared" si="29"/>
        <v/>
      </c>
      <c r="J405" s="5" t="s">
        <v>87</v>
      </c>
      <c r="K405" s="7" t="s">
        <v>5</v>
      </c>
      <c r="L405" s="7" t="s">
        <v>215</v>
      </c>
      <c r="M405" s="5"/>
      <c r="N405" s="5"/>
    </row>
    <row r="406" spans="1:14">
      <c r="A406" s="5">
        <v>169</v>
      </c>
      <c r="B406" s="5" t="s">
        <v>1</v>
      </c>
      <c r="C406" s="6">
        <f t="shared" si="26"/>
        <v>5</v>
      </c>
      <c r="D406" s="5" t="s">
        <v>2</v>
      </c>
      <c r="E406" s="6">
        <f t="shared" si="27"/>
        <v>4</v>
      </c>
      <c r="F406" s="5" t="s">
        <v>90</v>
      </c>
      <c r="G406" s="6" t="str">
        <f t="shared" si="17"/>
        <v>D3 TS-2B54</v>
      </c>
      <c r="H406" s="6" t="str">
        <f t="shared" si="28"/>
        <v>3354</v>
      </c>
      <c r="I406" s="6" t="str">
        <f t="shared" si="29"/>
        <v/>
      </c>
      <c r="J406" s="5" t="s">
        <v>88</v>
      </c>
      <c r="K406" s="7" t="s">
        <v>89</v>
      </c>
      <c r="L406" s="7" t="s">
        <v>215</v>
      </c>
      <c r="M406" s="5"/>
      <c r="N406" s="5"/>
    </row>
    <row r="407" spans="1:14">
      <c r="A407" s="5">
        <v>169</v>
      </c>
      <c r="B407" s="5" t="s">
        <v>1</v>
      </c>
      <c r="C407" s="6">
        <f t="shared" si="26"/>
        <v>5</v>
      </c>
      <c r="D407" s="5" t="s">
        <v>6</v>
      </c>
      <c r="E407" s="6">
        <f t="shared" si="27"/>
        <v>5</v>
      </c>
      <c r="F407" s="5" t="s">
        <v>90</v>
      </c>
      <c r="G407" s="6" t="str">
        <f t="shared" si="17"/>
        <v>D3 TS-2B55</v>
      </c>
      <c r="H407" s="6" t="str">
        <f t="shared" si="28"/>
        <v>3355</v>
      </c>
      <c r="I407" s="6" t="str">
        <f t="shared" si="29"/>
        <v/>
      </c>
      <c r="J407" s="5" t="s">
        <v>88</v>
      </c>
      <c r="K407" s="7" t="s">
        <v>89</v>
      </c>
      <c r="L407" s="7" t="s">
        <v>215</v>
      </c>
      <c r="M407" s="5"/>
      <c r="N407" s="5"/>
    </row>
    <row r="408" spans="1:14">
      <c r="A408" s="5">
        <v>169</v>
      </c>
      <c r="B408" s="5" t="s">
        <v>1</v>
      </c>
      <c r="C408" s="6">
        <f t="shared" si="26"/>
        <v>5</v>
      </c>
      <c r="D408" s="5" t="s">
        <v>7</v>
      </c>
      <c r="E408" s="6">
        <f t="shared" si="27"/>
        <v>6</v>
      </c>
      <c r="F408" s="5" t="s">
        <v>90</v>
      </c>
      <c r="G408" s="6" t="str">
        <f t="shared" si="17"/>
        <v>D3 TS-2B56</v>
      </c>
      <c r="H408" s="6" t="str">
        <f t="shared" si="28"/>
        <v>3356</v>
      </c>
      <c r="I408" s="6" t="str">
        <f t="shared" si="29"/>
        <v/>
      </c>
      <c r="J408" s="5" t="s">
        <v>88</v>
      </c>
      <c r="K408" s="7" t="s">
        <v>89</v>
      </c>
      <c r="L408" s="7" t="s">
        <v>215</v>
      </c>
      <c r="M408" s="5"/>
      <c r="N408" s="5"/>
    </row>
    <row r="409" spans="1:14">
      <c r="A409" s="5">
        <v>170</v>
      </c>
      <c r="B409" s="5" t="s">
        <v>13</v>
      </c>
      <c r="C409" s="6">
        <f t="shared" si="26"/>
        <v>1</v>
      </c>
      <c r="D409" s="5" t="s">
        <v>7</v>
      </c>
      <c r="E409" s="6">
        <f t="shared" si="27"/>
        <v>6</v>
      </c>
      <c r="F409" s="5" t="s">
        <v>91</v>
      </c>
      <c r="G409" s="6" t="str">
        <f t="shared" si="17"/>
        <v>D3 TS-2C16</v>
      </c>
      <c r="H409" s="6" t="str">
        <f t="shared" si="28"/>
        <v>2716</v>
      </c>
      <c r="I409" s="6" t="str">
        <f t="shared" si="29"/>
        <v/>
      </c>
      <c r="J409" s="5" t="s">
        <v>78</v>
      </c>
      <c r="K409" s="7" t="s">
        <v>73</v>
      </c>
      <c r="L409" s="7" t="s">
        <v>215</v>
      </c>
      <c r="M409" s="5"/>
      <c r="N409" s="5"/>
    </row>
    <row r="410" spans="1:14">
      <c r="A410" s="5">
        <v>170</v>
      </c>
      <c r="B410" s="5" t="s">
        <v>13</v>
      </c>
      <c r="C410" s="6">
        <f t="shared" si="26"/>
        <v>1</v>
      </c>
      <c r="D410" s="5" t="s">
        <v>23</v>
      </c>
      <c r="E410" s="6">
        <f t="shared" si="27"/>
        <v>7</v>
      </c>
      <c r="F410" s="5" t="s">
        <v>91</v>
      </c>
      <c r="G410" s="6" t="str">
        <f t="shared" si="17"/>
        <v>D3 TS-2C17</v>
      </c>
      <c r="H410" s="6" t="str">
        <f t="shared" si="28"/>
        <v>2717</v>
      </c>
      <c r="I410" s="6" t="str">
        <f t="shared" si="29"/>
        <v/>
      </c>
      <c r="J410" s="5" t="s">
        <v>78</v>
      </c>
      <c r="K410" s="7" t="s">
        <v>73</v>
      </c>
      <c r="L410" s="7" t="s">
        <v>215</v>
      </c>
      <c r="M410" s="5"/>
      <c r="N410" s="5"/>
    </row>
    <row r="411" spans="1:14">
      <c r="A411" s="5">
        <v>170</v>
      </c>
      <c r="B411" s="5" t="s">
        <v>13</v>
      </c>
      <c r="C411" s="6">
        <f t="shared" si="26"/>
        <v>1</v>
      </c>
      <c r="D411" s="5" t="s">
        <v>26</v>
      </c>
      <c r="E411" s="6">
        <f t="shared" si="27"/>
        <v>8</v>
      </c>
      <c r="F411" s="5" t="s">
        <v>91</v>
      </c>
      <c r="G411" s="6" t="str">
        <f t="shared" si="17"/>
        <v>D3 TS-2C18</v>
      </c>
      <c r="H411" s="6" t="str">
        <f t="shared" si="28"/>
        <v>2718</v>
      </c>
      <c r="I411" s="6" t="str">
        <f t="shared" si="29"/>
        <v/>
      </c>
      <c r="J411" s="5" t="s">
        <v>78</v>
      </c>
      <c r="K411" s="7" t="s">
        <v>73</v>
      </c>
      <c r="L411" s="7" t="s">
        <v>215</v>
      </c>
      <c r="M411" s="5"/>
      <c r="N411" s="5"/>
    </row>
    <row r="412" spans="1:14">
      <c r="A412" s="5">
        <v>171</v>
      </c>
      <c r="B412" s="5" t="s">
        <v>8</v>
      </c>
      <c r="C412" s="6">
        <f t="shared" si="26"/>
        <v>4</v>
      </c>
      <c r="D412" s="5" t="s">
        <v>17</v>
      </c>
      <c r="E412" s="6">
        <f t="shared" si="27"/>
        <v>1</v>
      </c>
      <c r="F412" s="5" t="s">
        <v>91</v>
      </c>
      <c r="G412" s="6" t="str">
        <f t="shared" si="17"/>
        <v>D3 TS-2C41</v>
      </c>
      <c r="H412" s="6" t="str">
        <f t="shared" si="28"/>
        <v>5141</v>
      </c>
      <c r="I412" s="6" t="str">
        <f t="shared" si="29"/>
        <v/>
      </c>
      <c r="J412" s="5" t="s">
        <v>79</v>
      </c>
      <c r="K412" s="7" t="s">
        <v>33</v>
      </c>
      <c r="L412" s="7" t="s">
        <v>215</v>
      </c>
      <c r="M412" s="5"/>
      <c r="N412" s="5"/>
    </row>
    <row r="413" spans="1:14">
      <c r="A413" s="5">
        <v>171</v>
      </c>
      <c r="B413" s="5" t="s">
        <v>8</v>
      </c>
      <c r="C413" s="6">
        <f t="shared" si="26"/>
        <v>4</v>
      </c>
      <c r="D413" s="5" t="s">
        <v>14</v>
      </c>
      <c r="E413" s="6">
        <f t="shared" si="27"/>
        <v>2</v>
      </c>
      <c r="F413" s="5" t="s">
        <v>91</v>
      </c>
      <c r="G413" s="6" t="str">
        <f t="shared" si="17"/>
        <v>D3 TS-2C42</v>
      </c>
      <c r="H413" s="6" t="str">
        <f t="shared" si="28"/>
        <v>5142</v>
      </c>
      <c r="I413" s="6" t="str">
        <f t="shared" si="29"/>
        <v/>
      </c>
      <c r="J413" s="5" t="s">
        <v>79</v>
      </c>
      <c r="K413" s="7" t="s">
        <v>33</v>
      </c>
      <c r="L413" s="7" t="s">
        <v>215</v>
      </c>
      <c r="M413" s="5"/>
      <c r="N413" s="5"/>
    </row>
    <row r="414" spans="1:14">
      <c r="A414" s="5">
        <v>171</v>
      </c>
      <c r="B414" s="5" t="s">
        <v>8</v>
      </c>
      <c r="C414" s="6">
        <f t="shared" si="26"/>
        <v>4</v>
      </c>
      <c r="D414" s="5" t="s">
        <v>9</v>
      </c>
      <c r="E414" s="6">
        <f t="shared" si="27"/>
        <v>3</v>
      </c>
      <c r="F414" s="5" t="s">
        <v>91</v>
      </c>
      <c r="G414" s="6" t="str">
        <f t="shared" si="17"/>
        <v>D3 TS-2C43</v>
      </c>
      <c r="H414" s="6" t="str">
        <f t="shared" si="28"/>
        <v>5143</v>
      </c>
      <c r="I414" s="6" t="str">
        <f t="shared" si="29"/>
        <v/>
      </c>
      <c r="J414" s="5" t="s">
        <v>79</v>
      </c>
      <c r="K414" s="7" t="s">
        <v>33</v>
      </c>
      <c r="L414" s="7" t="s">
        <v>215</v>
      </c>
      <c r="M414" s="5"/>
      <c r="N414" s="5"/>
    </row>
    <row r="415" spans="1:14">
      <c r="A415" s="5">
        <v>172</v>
      </c>
      <c r="B415" s="5" t="s">
        <v>22</v>
      </c>
      <c r="C415" s="6">
        <f t="shared" si="26"/>
        <v>3</v>
      </c>
      <c r="D415" s="5" t="s">
        <v>14</v>
      </c>
      <c r="E415" s="6">
        <f t="shared" si="27"/>
        <v>2</v>
      </c>
      <c r="F415" s="5" t="s">
        <v>91</v>
      </c>
      <c r="G415" s="6" t="str">
        <f t="shared" si="17"/>
        <v>D3 TS-2C32</v>
      </c>
      <c r="H415" s="6" t="str">
        <f t="shared" si="28"/>
        <v>4732</v>
      </c>
      <c r="I415" s="6" t="str">
        <f t="shared" si="29"/>
        <v/>
      </c>
      <c r="J415" s="5" t="s">
        <v>80</v>
      </c>
      <c r="K415" s="7" t="s">
        <v>69</v>
      </c>
      <c r="L415" s="7" t="s">
        <v>215</v>
      </c>
      <c r="M415" s="5"/>
      <c r="N415" s="5"/>
    </row>
    <row r="416" spans="1:14">
      <c r="A416" s="5">
        <v>172</v>
      </c>
      <c r="B416" s="5" t="s">
        <v>22</v>
      </c>
      <c r="C416" s="6">
        <f t="shared" si="26"/>
        <v>3</v>
      </c>
      <c r="D416" s="5" t="s">
        <v>9</v>
      </c>
      <c r="E416" s="6">
        <f t="shared" si="27"/>
        <v>3</v>
      </c>
      <c r="F416" s="5" t="s">
        <v>91</v>
      </c>
      <c r="G416" s="6" t="str">
        <f t="shared" si="17"/>
        <v>D3 TS-2C33</v>
      </c>
      <c r="H416" s="6" t="str">
        <f t="shared" si="28"/>
        <v>4733</v>
      </c>
      <c r="I416" s="6" t="str">
        <f t="shared" si="29"/>
        <v/>
      </c>
      <c r="J416" s="5" t="s">
        <v>80</v>
      </c>
      <c r="K416" s="7" t="s">
        <v>69</v>
      </c>
      <c r="L416" s="7" t="s">
        <v>215</v>
      </c>
      <c r="M416" s="5"/>
      <c r="N416" s="5"/>
    </row>
    <row r="417" spans="1:14">
      <c r="A417" s="5">
        <v>172</v>
      </c>
      <c r="B417" s="5" t="s">
        <v>22</v>
      </c>
      <c r="C417" s="6">
        <f t="shared" si="26"/>
        <v>3</v>
      </c>
      <c r="D417" s="5" t="s">
        <v>2</v>
      </c>
      <c r="E417" s="6">
        <f t="shared" si="27"/>
        <v>4</v>
      </c>
      <c r="F417" s="5" t="s">
        <v>91</v>
      </c>
      <c r="G417" s="6" t="str">
        <f t="shared" si="17"/>
        <v>D3 TS-2C34</v>
      </c>
      <c r="H417" s="6" t="str">
        <f t="shared" si="28"/>
        <v>4734</v>
      </c>
      <c r="I417" s="6" t="str">
        <f t="shared" si="29"/>
        <v/>
      </c>
      <c r="J417" s="5" t="s">
        <v>80</v>
      </c>
      <c r="K417" s="7" t="s">
        <v>69</v>
      </c>
      <c r="L417" s="7" t="s">
        <v>215</v>
      </c>
      <c r="M417" s="5"/>
      <c r="N417" s="5"/>
    </row>
    <row r="418" spans="1:14">
      <c r="A418" s="5">
        <v>173</v>
      </c>
      <c r="B418" s="5" t="s">
        <v>22</v>
      </c>
      <c r="C418" s="6">
        <f t="shared" si="26"/>
        <v>3</v>
      </c>
      <c r="D418" s="5" t="s">
        <v>7</v>
      </c>
      <c r="E418" s="6">
        <f t="shared" si="27"/>
        <v>6</v>
      </c>
      <c r="F418" s="5" t="s">
        <v>91</v>
      </c>
      <c r="G418" s="6" t="str">
        <f t="shared" si="17"/>
        <v>D3 TS-2C36</v>
      </c>
      <c r="H418" s="6" t="str">
        <f t="shared" si="28"/>
        <v>3436</v>
      </c>
      <c r="I418" s="6" t="str">
        <f t="shared" si="29"/>
        <v/>
      </c>
      <c r="J418" s="5" t="s">
        <v>81</v>
      </c>
      <c r="K418" s="7" t="s">
        <v>82</v>
      </c>
      <c r="L418" s="7" t="s">
        <v>215</v>
      </c>
      <c r="M418" s="5"/>
      <c r="N418" s="5"/>
    </row>
    <row r="419" spans="1:14">
      <c r="A419" s="5">
        <v>173</v>
      </c>
      <c r="B419" s="5" t="s">
        <v>22</v>
      </c>
      <c r="C419" s="6">
        <f t="shared" si="26"/>
        <v>3</v>
      </c>
      <c r="D419" s="5" t="s">
        <v>23</v>
      </c>
      <c r="E419" s="6">
        <f t="shared" si="27"/>
        <v>7</v>
      </c>
      <c r="F419" s="5" t="s">
        <v>91</v>
      </c>
      <c r="G419" s="6" t="str">
        <f t="shared" si="17"/>
        <v>D3 TS-2C37</v>
      </c>
      <c r="H419" s="6" t="str">
        <f t="shared" si="28"/>
        <v>3437</v>
      </c>
      <c r="I419" s="6" t="str">
        <f t="shared" si="29"/>
        <v/>
      </c>
      <c r="J419" s="5" t="s">
        <v>81</v>
      </c>
      <c r="K419" s="7" t="s">
        <v>82</v>
      </c>
      <c r="L419" s="7" t="s">
        <v>215</v>
      </c>
      <c r="M419" s="5"/>
      <c r="N419" s="5"/>
    </row>
    <row r="420" spans="1:14">
      <c r="A420" s="5">
        <v>173</v>
      </c>
      <c r="B420" s="5" t="s">
        <v>22</v>
      </c>
      <c r="C420" s="6">
        <f t="shared" si="26"/>
        <v>3</v>
      </c>
      <c r="D420" s="5" t="s">
        <v>26</v>
      </c>
      <c r="E420" s="6">
        <f t="shared" si="27"/>
        <v>8</v>
      </c>
      <c r="F420" s="5" t="s">
        <v>91</v>
      </c>
      <c r="G420" s="6" t="str">
        <f t="shared" si="17"/>
        <v>D3 TS-2C38</v>
      </c>
      <c r="H420" s="6" t="str">
        <f t="shared" si="28"/>
        <v>3438</v>
      </c>
      <c r="I420" s="6" t="str">
        <f t="shared" si="29"/>
        <v/>
      </c>
      <c r="J420" s="5" t="s">
        <v>81</v>
      </c>
      <c r="K420" s="7" t="s">
        <v>82</v>
      </c>
      <c r="L420" s="7" t="s">
        <v>215</v>
      </c>
      <c r="M420" s="5"/>
      <c r="N420" s="5"/>
    </row>
    <row r="421" spans="1:14">
      <c r="A421" s="5">
        <v>174</v>
      </c>
      <c r="B421" s="5" t="s">
        <v>8</v>
      </c>
      <c r="C421" s="6">
        <f t="shared" si="26"/>
        <v>4</v>
      </c>
      <c r="D421" s="5" t="s">
        <v>7</v>
      </c>
      <c r="E421" s="6">
        <f t="shared" si="27"/>
        <v>6</v>
      </c>
      <c r="F421" s="5" t="s">
        <v>91</v>
      </c>
      <c r="G421" s="6" t="str">
        <f t="shared" si="17"/>
        <v>D3 TS-2C46</v>
      </c>
      <c r="H421" s="6" t="str">
        <f t="shared" si="28"/>
        <v>0246</v>
      </c>
      <c r="I421" s="6" t="str">
        <f t="shared" si="29"/>
        <v/>
      </c>
      <c r="J421" s="5" t="s">
        <v>83</v>
      </c>
      <c r="K421" s="7" t="s">
        <v>84</v>
      </c>
      <c r="L421" s="7" t="s">
        <v>215</v>
      </c>
      <c r="M421" s="5"/>
      <c r="N421" s="5"/>
    </row>
    <row r="422" spans="1:14">
      <c r="A422" s="5">
        <v>174</v>
      </c>
      <c r="B422" s="5" t="s">
        <v>8</v>
      </c>
      <c r="C422" s="6">
        <f t="shared" si="26"/>
        <v>4</v>
      </c>
      <c r="D422" s="5" t="s">
        <v>23</v>
      </c>
      <c r="E422" s="6">
        <f t="shared" si="27"/>
        <v>7</v>
      </c>
      <c r="F422" s="5" t="s">
        <v>91</v>
      </c>
      <c r="G422" s="6" t="str">
        <f t="shared" si="17"/>
        <v>D3 TS-2C47</v>
      </c>
      <c r="H422" s="6" t="str">
        <f t="shared" si="28"/>
        <v>0247</v>
      </c>
      <c r="I422" s="6" t="str">
        <f t="shared" si="29"/>
        <v/>
      </c>
      <c r="J422" s="5" t="s">
        <v>83</v>
      </c>
      <c r="K422" s="7" t="s">
        <v>84</v>
      </c>
      <c r="L422" s="7" t="s">
        <v>215</v>
      </c>
      <c r="M422" s="5"/>
      <c r="N422" s="5"/>
    </row>
    <row r="423" spans="1:14">
      <c r="A423" s="5">
        <v>174</v>
      </c>
      <c r="B423" s="5" t="s">
        <v>8</v>
      </c>
      <c r="C423" s="6">
        <f t="shared" si="26"/>
        <v>4</v>
      </c>
      <c r="D423" s="5" t="s">
        <v>26</v>
      </c>
      <c r="E423" s="6">
        <f t="shared" si="27"/>
        <v>8</v>
      </c>
      <c r="F423" s="5" t="s">
        <v>91</v>
      </c>
      <c r="G423" s="6" t="str">
        <f t="shared" si="17"/>
        <v>D3 TS-2C48</v>
      </c>
      <c r="H423" s="6" t="str">
        <f t="shared" si="28"/>
        <v>0248</v>
      </c>
      <c r="I423" s="6" t="str">
        <f t="shared" si="29"/>
        <v/>
      </c>
      <c r="J423" s="5" t="s">
        <v>83</v>
      </c>
      <c r="K423" s="7" t="s">
        <v>84</v>
      </c>
      <c r="L423" s="7" t="s">
        <v>215</v>
      </c>
      <c r="M423" s="5"/>
      <c r="N423" s="5"/>
    </row>
    <row r="424" spans="1:14">
      <c r="A424" s="5">
        <v>175</v>
      </c>
      <c r="B424" s="5" t="s">
        <v>12</v>
      </c>
      <c r="C424" s="6">
        <f t="shared" si="26"/>
        <v>2</v>
      </c>
      <c r="D424" s="5" t="s">
        <v>9</v>
      </c>
      <c r="E424" s="6">
        <f t="shared" si="27"/>
        <v>3</v>
      </c>
      <c r="F424" s="5" t="s">
        <v>91</v>
      </c>
      <c r="G424" s="6" t="str">
        <f t="shared" si="17"/>
        <v>D3 TS-2C23</v>
      </c>
      <c r="H424" s="6" t="str">
        <f t="shared" si="28"/>
        <v>4523</v>
      </c>
      <c r="I424" s="6" t="str">
        <f t="shared" si="29"/>
        <v/>
      </c>
      <c r="J424" s="5" t="s">
        <v>85</v>
      </c>
      <c r="K424" s="7" t="s">
        <v>86</v>
      </c>
      <c r="L424" s="7" t="s">
        <v>215</v>
      </c>
      <c r="M424" s="5"/>
      <c r="N424" s="5"/>
    </row>
    <row r="425" spans="1:14">
      <c r="A425" s="5">
        <v>175</v>
      </c>
      <c r="B425" s="5" t="s">
        <v>12</v>
      </c>
      <c r="C425" s="6">
        <f t="shared" si="26"/>
        <v>2</v>
      </c>
      <c r="D425" s="5" t="s">
        <v>2</v>
      </c>
      <c r="E425" s="6">
        <f t="shared" si="27"/>
        <v>4</v>
      </c>
      <c r="F425" s="5" t="s">
        <v>91</v>
      </c>
      <c r="G425" s="6" t="str">
        <f t="shared" si="17"/>
        <v>D3 TS-2C24</v>
      </c>
      <c r="H425" s="6" t="str">
        <f t="shared" si="28"/>
        <v>4524</v>
      </c>
      <c r="I425" s="6" t="str">
        <f t="shared" si="29"/>
        <v/>
      </c>
      <c r="J425" s="5" t="s">
        <v>85</v>
      </c>
      <c r="K425" s="7" t="s">
        <v>86</v>
      </c>
      <c r="L425" s="7" t="s">
        <v>215</v>
      </c>
      <c r="M425" s="5"/>
      <c r="N425" s="5"/>
    </row>
    <row r="426" spans="1:14">
      <c r="A426" s="5">
        <v>175</v>
      </c>
      <c r="B426" s="5" t="s">
        <v>12</v>
      </c>
      <c r="C426" s="6">
        <f t="shared" si="26"/>
        <v>2</v>
      </c>
      <c r="D426" s="5" t="s">
        <v>6</v>
      </c>
      <c r="E426" s="6">
        <f t="shared" si="27"/>
        <v>5</v>
      </c>
      <c r="F426" s="5" t="s">
        <v>91</v>
      </c>
      <c r="G426" s="6" t="str">
        <f t="shared" si="17"/>
        <v>D3 TS-2C25</v>
      </c>
      <c r="H426" s="6" t="str">
        <f t="shared" si="28"/>
        <v>4525</v>
      </c>
      <c r="I426" s="6" t="str">
        <f t="shared" si="29"/>
        <v/>
      </c>
      <c r="J426" s="5" t="s">
        <v>85</v>
      </c>
      <c r="K426" s="7" t="s">
        <v>86</v>
      </c>
      <c r="L426" s="7" t="s">
        <v>215</v>
      </c>
      <c r="M426" s="5"/>
      <c r="N426" s="5"/>
    </row>
    <row r="427" spans="1:14">
      <c r="A427" s="5">
        <v>176</v>
      </c>
      <c r="B427" s="5" t="s">
        <v>12</v>
      </c>
      <c r="C427" s="6">
        <f t="shared" si="26"/>
        <v>2</v>
      </c>
      <c r="D427" s="5" t="s">
        <v>7</v>
      </c>
      <c r="E427" s="6">
        <f t="shared" si="27"/>
        <v>6</v>
      </c>
      <c r="F427" s="5" t="s">
        <v>91</v>
      </c>
      <c r="G427" s="6" t="str">
        <f t="shared" si="17"/>
        <v>D3 TS-2C26</v>
      </c>
      <c r="H427" s="6" t="str">
        <f t="shared" si="28"/>
        <v>2826</v>
      </c>
      <c r="I427" s="6" t="str">
        <f t="shared" si="29"/>
        <v/>
      </c>
      <c r="J427" s="5" t="s">
        <v>87</v>
      </c>
      <c r="K427" s="7" t="s">
        <v>5</v>
      </c>
      <c r="L427" s="7" t="s">
        <v>215</v>
      </c>
      <c r="M427" s="5"/>
      <c r="N427" s="5"/>
    </row>
    <row r="428" spans="1:14">
      <c r="A428" s="5">
        <v>176</v>
      </c>
      <c r="B428" s="5" t="s">
        <v>12</v>
      </c>
      <c r="C428" s="6">
        <f t="shared" si="26"/>
        <v>2</v>
      </c>
      <c r="D428" s="5" t="s">
        <v>23</v>
      </c>
      <c r="E428" s="6">
        <f t="shared" si="27"/>
        <v>7</v>
      </c>
      <c r="F428" s="5" t="s">
        <v>91</v>
      </c>
      <c r="G428" s="6" t="str">
        <f t="shared" si="17"/>
        <v>D3 TS-2C27</v>
      </c>
      <c r="H428" s="6" t="str">
        <f t="shared" si="28"/>
        <v>2827</v>
      </c>
      <c r="I428" s="6" t="str">
        <f t="shared" si="29"/>
        <v/>
      </c>
      <c r="J428" s="5" t="s">
        <v>87</v>
      </c>
      <c r="K428" s="7" t="s">
        <v>5</v>
      </c>
      <c r="L428" s="7" t="s">
        <v>215</v>
      </c>
      <c r="M428" s="5"/>
      <c r="N428" s="5"/>
    </row>
    <row r="429" spans="1:14">
      <c r="A429" s="5">
        <v>176</v>
      </c>
      <c r="B429" s="5" t="s">
        <v>12</v>
      </c>
      <c r="C429" s="6">
        <f t="shared" si="26"/>
        <v>2</v>
      </c>
      <c r="D429" s="5" t="s">
        <v>26</v>
      </c>
      <c r="E429" s="6">
        <f t="shared" si="27"/>
        <v>8</v>
      </c>
      <c r="F429" s="5" t="s">
        <v>91</v>
      </c>
      <c r="G429" s="6" t="str">
        <f t="shared" si="17"/>
        <v>D3 TS-2C28</v>
      </c>
      <c r="H429" s="6" t="str">
        <f t="shared" si="28"/>
        <v>2828</v>
      </c>
      <c r="I429" s="6" t="str">
        <f t="shared" si="29"/>
        <v/>
      </c>
      <c r="J429" s="5" t="s">
        <v>87</v>
      </c>
      <c r="K429" s="7" t="s">
        <v>5</v>
      </c>
      <c r="L429" s="7" t="s">
        <v>215</v>
      </c>
      <c r="M429" s="5"/>
      <c r="N429" s="5"/>
    </row>
    <row r="430" spans="1:14">
      <c r="A430" s="5">
        <v>177</v>
      </c>
      <c r="B430" s="5" t="s">
        <v>13</v>
      </c>
      <c r="C430" s="6">
        <f t="shared" si="26"/>
        <v>1</v>
      </c>
      <c r="D430" s="5" t="s">
        <v>9</v>
      </c>
      <c r="E430" s="6">
        <f t="shared" si="27"/>
        <v>3</v>
      </c>
      <c r="F430" s="5" t="s">
        <v>91</v>
      </c>
      <c r="G430" s="6" t="str">
        <f t="shared" si="17"/>
        <v>D3 TS-2C13</v>
      </c>
      <c r="H430" s="6" t="str">
        <f t="shared" si="28"/>
        <v>3313</v>
      </c>
      <c r="I430" s="6" t="str">
        <f t="shared" si="29"/>
        <v/>
      </c>
      <c r="J430" s="5" t="s">
        <v>88</v>
      </c>
      <c r="K430" s="7" t="s">
        <v>89</v>
      </c>
      <c r="L430" s="7" t="s">
        <v>215</v>
      </c>
      <c r="M430" s="5"/>
      <c r="N430" s="5"/>
    </row>
    <row r="431" spans="1:14">
      <c r="A431" s="5">
        <v>177</v>
      </c>
      <c r="B431" s="5" t="s">
        <v>13</v>
      </c>
      <c r="C431" s="6">
        <f t="shared" si="26"/>
        <v>1</v>
      </c>
      <c r="D431" s="5" t="s">
        <v>2</v>
      </c>
      <c r="E431" s="6">
        <f t="shared" si="27"/>
        <v>4</v>
      </c>
      <c r="F431" s="5" t="s">
        <v>91</v>
      </c>
      <c r="G431" s="6" t="str">
        <f t="shared" si="17"/>
        <v>D3 TS-2C14</v>
      </c>
      <c r="H431" s="6" t="str">
        <f t="shared" si="28"/>
        <v>3314</v>
      </c>
      <c r="I431" s="6" t="str">
        <f t="shared" si="29"/>
        <v/>
      </c>
      <c r="J431" s="5" t="s">
        <v>88</v>
      </c>
      <c r="K431" s="7" t="s">
        <v>89</v>
      </c>
      <c r="L431" s="7" t="s">
        <v>215</v>
      </c>
      <c r="M431" s="5"/>
      <c r="N431" s="5"/>
    </row>
    <row r="432" spans="1:14">
      <c r="A432" s="5">
        <v>177</v>
      </c>
      <c r="B432" s="5" t="s">
        <v>13</v>
      </c>
      <c r="C432" s="6">
        <f t="shared" si="26"/>
        <v>1</v>
      </c>
      <c r="D432" s="5" t="s">
        <v>6</v>
      </c>
      <c r="E432" s="6">
        <f t="shared" si="27"/>
        <v>5</v>
      </c>
      <c r="F432" s="5" t="s">
        <v>91</v>
      </c>
      <c r="G432" s="6" t="str">
        <f t="shared" si="17"/>
        <v>D3 TS-2C15</v>
      </c>
      <c r="H432" s="6" t="str">
        <f t="shared" si="28"/>
        <v>3315</v>
      </c>
      <c r="I432" s="6" t="str">
        <f t="shared" si="29"/>
        <v/>
      </c>
      <c r="J432" s="5" t="s">
        <v>88</v>
      </c>
      <c r="K432" s="7" t="s">
        <v>89</v>
      </c>
      <c r="L432" s="7" t="s">
        <v>215</v>
      </c>
      <c r="M432" s="5"/>
      <c r="N432" s="5"/>
    </row>
    <row r="433" spans="1:14">
      <c r="A433" s="5">
        <v>178</v>
      </c>
      <c r="B433" s="5" t="s">
        <v>1</v>
      </c>
      <c r="C433" s="6">
        <f t="shared" si="26"/>
        <v>5</v>
      </c>
      <c r="D433" s="5" t="s">
        <v>17</v>
      </c>
      <c r="E433" s="6">
        <f t="shared" si="27"/>
        <v>1</v>
      </c>
      <c r="F433" s="5" t="s">
        <v>92</v>
      </c>
      <c r="G433" s="6" t="str">
        <f t="shared" si="17"/>
        <v>D3 TS-2D51</v>
      </c>
      <c r="H433" s="6" t="str">
        <f t="shared" si="28"/>
        <v>2751</v>
      </c>
      <c r="I433" s="6" t="str">
        <f t="shared" si="29"/>
        <v/>
      </c>
      <c r="J433" s="5" t="s">
        <v>78</v>
      </c>
      <c r="K433" s="7" t="s">
        <v>73</v>
      </c>
      <c r="L433" s="7" t="s">
        <v>215</v>
      </c>
      <c r="M433" s="5"/>
      <c r="N433" s="5"/>
    </row>
    <row r="434" spans="1:14">
      <c r="A434" s="5">
        <v>178</v>
      </c>
      <c r="B434" s="5" t="s">
        <v>1</v>
      </c>
      <c r="C434" s="6">
        <f t="shared" si="26"/>
        <v>5</v>
      </c>
      <c r="D434" s="5" t="s">
        <v>14</v>
      </c>
      <c r="E434" s="6">
        <f t="shared" si="27"/>
        <v>2</v>
      </c>
      <c r="F434" s="5" t="s">
        <v>92</v>
      </c>
      <c r="G434" s="6" t="str">
        <f t="shared" si="17"/>
        <v>D3 TS-2D52</v>
      </c>
      <c r="H434" s="6" t="str">
        <f t="shared" si="28"/>
        <v>2752</v>
      </c>
      <c r="I434" s="6" t="str">
        <f t="shared" si="29"/>
        <v/>
      </c>
      <c r="J434" s="5" t="s">
        <v>78</v>
      </c>
      <c r="K434" s="7" t="s">
        <v>73</v>
      </c>
      <c r="L434" s="7" t="s">
        <v>215</v>
      </c>
      <c r="M434" s="5"/>
      <c r="N434" s="5"/>
    </row>
    <row r="435" spans="1:14">
      <c r="A435" s="5">
        <v>178</v>
      </c>
      <c r="B435" s="5" t="s">
        <v>1</v>
      </c>
      <c r="C435" s="6">
        <f t="shared" si="26"/>
        <v>5</v>
      </c>
      <c r="D435" s="5" t="s">
        <v>9</v>
      </c>
      <c r="E435" s="6">
        <f t="shared" si="27"/>
        <v>3</v>
      </c>
      <c r="F435" s="5" t="s">
        <v>92</v>
      </c>
      <c r="G435" s="6" t="str">
        <f t="shared" si="17"/>
        <v>D3 TS-2D53</v>
      </c>
      <c r="H435" s="6" t="str">
        <f t="shared" si="28"/>
        <v>2753</v>
      </c>
      <c r="I435" s="6" t="str">
        <f t="shared" si="29"/>
        <v/>
      </c>
      <c r="J435" s="5" t="s">
        <v>78</v>
      </c>
      <c r="K435" s="7" t="s">
        <v>73</v>
      </c>
      <c r="L435" s="7" t="s">
        <v>215</v>
      </c>
      <c r="M435" s="5"/>
      <c r="N435" s="5"/>
    </row>
    <row r="436" spans="1:14">
      <c r="A436" s="5">
        <v>179</v>
      </c>
      <c r="B436" s="5" t="s">
        <v>12</v>
      </c>
      <c r="C436" s="6">
        <f t="shared" si="26"/>
        <v>2</v>
      </c>
      <c r="D436" s="5" t="s">
        <v>7</v>
      </c>
      <c r="E436" s="6">
        <f t="shared" si="27"/>
        <v>6</v>
      </c>
      <c r="F436" s="5" t="s">
        <v>92</v>
      </c>
      <c r="G436" s="6" t="str">
        <f t="shared" si="17"/>
        <v>D3 TS-2D26</v>
      </c>
      <c r="H436" s="6" t="str">
        <f t="shared" si="28"/>
        <v>5126</v>
      </c>
      <c r="I436" s="6" t="str">
        <f t="shared" si="29"/>
        <v/>
      </c>
      <c r="J436" s="5" t="s">
        <v>79</v>
      </c>
      <c r="K436" s="7" t="s">
        <v>33</v>
      </c>
      <c r="L436" s="7" t="s">
        <v>215</v>
      </c>
      <c r="M436" s="5"/>
      <c r="N436" s="5"/>
    </row>
    <row r="437" spans="1:14">
      <c r="A437" s="5">
        <v>179</v>
      </c>
      <c r="B437" s="5" t="s">
        <v>12</v>
      </c>
      <c r="C437" s="6">
        <f t="shared" si="26"/>
        <v>2</v>
      </c>
      <c r="D437" s="5" t="s">
        <v>23</v>
      </c>
      <c r="E437" s="6">
        <f t="shared" si="27"/>
        <v>7</v>
      </c>
      <c r="F437" s="5" t="s">
        <v>92</v>
      </c>
      <c r="G437" s="6" t="str">
        <f t="shared" si="17"/>
        <v>D3 TS-2D27</v>
      </c>
      <c r="H437" s="6" t="str">
        <f t="shared" si="28"/>
        <v>5127</v>
      </c>
      <c r="I437" s="6" t="str">
        <f t="shared" si="29"/>
        <v/>
      </c>
      <c r="J437" s="5" t="s">
        <v>79</v>
      </c>
      <c r="K437" s="7" t="s">
        <v>33</v>
      </c>
      <c r="L437" s="7" t="s">
        <v>215</v>
      </c>
      <c r="M437" s="5"/>
      <c r="N437" s="5"/>
    </row>
    <row r="438" spans="1:14">
      <c r="A438" s="5">
        <v>179</v>
      </c>
      <c r="B438" s="5" t="s">
        <v>12</v>
      </c>
      <c r="C438" s="6">
        <f t="shared" si="26"/>
        <v>2</v>
      </c>
      <c r="D438" s="5" t="s">
        <v>26</v>
      </c>
      <c r="E438" s="6">
        <f t="shared" si="27"/>
        <v>8</v>
      </c>
      <c r="F438" s="5" t="s">
        <v>92</v>
      </c>
      <c r="G438" s="6" t="str">
        <f t="shared" si="17"/>
        <v>D3 TS-2D28</v>
      </c>
      <c r="H438" s="6" t="str">
        <f t="shared" si="28"/>
        <v>5128</v>
      </c>
      <c r="I438" s="6" t="str">
        <f t="shared" si="29"/>
        <v/>
      </c>
      <c r="J438" s="5" t="s">
        <v>79</v>
      </c>
      <c r="K438" s="7" t="s">
        <v>33</v>
      </c>
      <c r="L438" s="7" t="s">
        <v>215</v>
      </c>
      <c r="M438" s="5"/>
      <c r="N438" s="5"/>
    </row>
    <row r="439" spans="1:14">
      <c r="A439" s="5">
        <v>180</v>
      </c>
      <c r="B439" s="5" t="s">
        <v>12</v>
      </c>
      <c r="C439" s="6">
        <f t="shared" si="26"/>
        <v>2</v>
      </c>
      <c r="D439" s="5" t="s">
        <v>14</v>
      </c>
      <c r="E439" s="6">
        <f t="shared" si="27"/>
        <v>2</v>
      </c>
      <c r="F439" s="5" t="s">
        <v>92</v>
      </c>
      <c r="G439" s="6" t="str">
        <f t="shared" si="17"/>
        <v>D3 TS-2D22</v>
      </c>
      <c r="H439" s="6" t="str">
        <f t="shared" si="28"/>
        <v>4722</v>
      </c>
      <c r="I439" s="6" t="str">
        <f t="shared" si="29"/>
        <v/>
      </c>
      <c r="J439" s="5" t="s">
        <v>80</v>
      </c>
      <c r="K439" s="7" t="s">
        <v>69</v>
      </c>
      <c r="L439" s="7" t="s">
        <v>215</v>
      </c>
      <c r="M439" s="5"/>
      <c r="N439" s="5"/>
    </row>
    <row r="440" spans="1:14">
      <c r="A440" s="5">
        <v>180</v>
      </c>
      <c r="B440" s="5" t="s">
        <v>12</v>
      </c>
      <c r="C440" s="6">
        <f t="shared" si="26"/>
        <v>2</v>
      </c>
      <c r="D440" s="5" t="s">
        <v>9</v>
      </c>
      <c r="E440" s="6">
        <f t="shared" si="27"/>
        <v>3</v>
      </c>
      <c r="F440" s="5" t="s">
        <v>92</v>
      </c>
      <c r="G440" s="6" t="str">
        <f t="shared" si="17"/>
        <v>D3 TS-2D23</v>
      </c>
      <c r="H440" s="6" t="str">
        <f t="shared" si="28"/>
        <v>4723</v>
      </c>
      <c r="I440" s="6" t="str">
        <f t="shared" si="29"/>
        <v/>
      </c>
      <c r="J440" s="5" t="s">
        <v>80</v>
      </c>
      <c r="K440" s="7" t="s">
        <v>69</v>
      </c>
      <c r="L440" s="7" t="s">
        <v>215</v>
      </c>
      <c r="M440" s="5"/>
      <c r="N440" s="5"/>
    </row>
    <row r="441" spans="1:14">
      <c r="A441" s="5">
        <v>180</v>
      </c>
      <c r="B441" s="5" t="s">
        <v>12</v>
      </c>
      <c r="C441" s="6">
        <f t="shared" si="26"/>
        <v>2</v>
      </c>
      <c r="D441" s="5" t="s">
        <v>2</v>
      </c>
      <c r="E441" s="6">
        <f t="shared" si="27"/>
        <v>4</v>
      </c>
      <c r="F441" s="5" t="s">
        <v>92</v>
      </c>
      <c r="G441" s="6" t="str">
        <f t="shared" si="17"/>
        <v>D3 TS-2D24</v>
      </c>
      <c r="H441" s="6" t="str">
        <f t="shared" si="28"/>
        <v>4724</v>
      </c>
      <c r="I441" s="6" t="str">
        <f t="shared" si="29"/>
        <v/>
      </c>
      <c r="J441" s="5" t="s">
        <v>80</v>
      </c>
      <c r="K441" s="7" t="s">
        <v>69</v>
      </c>
      <c r="L441" s="7" t="s">
        <v>215</v>
      </c>
      <c r="M441" s="5"/>
      <c r="N441" s="5"/>
    </row>
    <row r="442" spans="1:14">
      <c r="A442" s="5">
        <v>181</v>
      </c>
      <c r="B442" s="5" t="s">
        <v>1</v>
      </c>
      <c r="C442" s="6">
        <f t="shared" si="26"/>
        <v>5</v>
      </c>
      <c r="D442" s="5" t="s">
        <v>2</v>
      </c>
      <c r="E442" s="6">
        <f t="shared" si="27"/>
        <v>4</v>
      </c>
      <c r="F442" s="5" t="s">
        <v>92</v>
      </c>
      <c r="G442" s="6" t="str">
        <f t="shared" si="17"/>
        <v>D3 TS-2D54</v>
      </c>
      <c r="H442" s="6" t="str">
        <f t="shared" si="28"/>
        <v>3454</v>
      </c>
      <c r="I442" s="6" t="str">
        <f t="shared" si="29"/>
        <v/>
      </c>
      <c r="J442" s="5" t="s">
        <v>81</v>
      </c>
      <c r="K442" s="7" t="s">
        <v>82</v>
      </c>
      <c r="L442" s="7" t="s">
        <v>215</v>
      </c>
      <c r="M442" s="5"/>
      <c r="N442" s="5"/>
    </row>
    <row r="443" spans="1:14">
      <c r="A443" s="5">
        <v>181</v>
      </c>
      <c r="B443" s="5" t="s">
        <v>1</v>
      </c>
      <c r="C443" s="6">
        <f t="shared" si="26"/>
        <v>5</v>
      </c>
      <c r="D443" s="5" t="s">
        <v>6</v>
      </c>
      <c r="E443" s="6">
        <f t="shared" si="27"/>
        <v>5</v>
      </c>
      <c r="F443" s="5" t="s">
        <v>92</v>
      </c>
      <c r="G443" s="6" t="str">
        <f t="shared" si="17"/>
        <v>D3 TS-2D55</v>
      </c>
      <c r="H443" s="6" t="str">
        <f t="shared" si="28"/>
        <v>3455</v>
      </c>
      <c r="I443" s="6" t="str">
        <f t="shared" si="29"/>
        <v/>
      </c>
      <c r="J443" s="5" t="s">
        <v>81</v>
      </c>
      <c r="K443" s="7" t="s">
        <v>82</v>
      </c>
      <c r="L443" s="7" t="s">
        <v>215</v>
      </c>
      <c r="M443" s="5"/>
      <c r="N443" s="5"/>
    </row>
    <row r="444" spans="1:14">
      <c r="A444" s="5">
        <v>181</v>
      </c>
      <c r="B444" s="5" t="s">
        <v>1</v>
      </c>
      <c r="C444" s="6">
        <f t="shared" si="26"/>
        <v>5</v>
      </c>
      <c r="D444" s="5" t="s">
        <v>7</v>
      </c>
      <c r="E444" s="6">
        <f t="shared" si="27"/>
        <v>6</v>
      </c>
      <c r="F444" s="5" t="s">
        <v>92</v>
      </c>
      <c r="G444" s="6" t="str">
        <f t="shared" si="17"/>
        <v>D3 TS-2D56</v>
      </c>
      <c r="H444" s="6" t="str">
        <f t="shared" si="28"/>
        <v>3456</v>
      </c>
      <c r="I444" s="6" t="str">
        <f t="shared" si="29"/>
        <v/>
      </c>
      <c r="J444" s="5" t="s">
        <v>81</v>
      </c>
      <c r="K444" s="7" t="s">
        <v>82</v>
      </c>
      <c r="L444" s="7" t="s">
        <v>215</v>
      </c>
      <c r="M444" s="5"/>
      <c r="N444" s="5"/>
    </row>
    <row r="445" spans="1:14">
      <c r="A445" s="5">
        <v>182</v>
      </c>
      <c r="B445" s="5" t="s">
        <v>8</v>
      </c>
      <c r="C445" s="6">
        <f t="shared" si="26"/>
        <v>4</v>
      </c>
      <c r="D445" s="5" t="s">
        <v>9</v>
      </c>
      <c r="E445" s="6">
        <f t="shared" si="27"/>
        <v>3</v>
      </c>
      <c r="F445" s="5" t="s">
        <v>92</v>
      </c>
      <c r="G445" s="6" t="str">
        <f t="shared" si="17"/>
        <v>D3 TS-2D43</v>
      </c>
      <c r="H445" s="6" t="str">
        <f t="shared" si="28"/>
        <v>0243</v>
      </c>
      <c r="I445" s="6" t="str">
        <f t="shared" si="29"/>
        <v/>
      </c>
      <c r="J445" s="5" t="s">
        <v>83</v>
      </c>
      <c r="K445" s="7" t="s">
        <v>84</v>
      </c>
      <c r="L445" s="7" t="s">
        <v>215</v>
      </c>
      <c r="M445" s="5"/>
      <c r="N445" s="5"/>
    </row>
    <row r="446" spans="1:14">
      <c r="A446" s="5">
        <v>182</v>
      </c>
      <c r="B446" s="5" t="s">
        <v>8</v>
      </c>
      <c r="C446" s="6">
        <f t="shared" si="26"/>
        <v>4</v>
      </c>
      <c r="D446" s="5" t="s">
        <v>2</v>
      </c>
      <c r="E446" s="6">
        <f t="shared" si="27"/>
        <v>4</v>
      </c>
      <c r="F446" s="5" t="s">
        <v>92</v>
      </c>
      <c r="G446" s="6" t="str">
        <f t="shared" si="17"/>
        <v>D3 TS-2D44</v>
      </c>
      <c r="H446" s="6" t="str">
        <f t="shared" si="28"/>
        <v>0244</v>
      </c>
      <c r="I446" s="6" t="str">
        <f t="shared" si="29"/>
        <v/>
      </c>
      <c r="J446" s="5" t="s">
        <v>83</v>
      </c>
      <c r="K446" s="7" t="s">
        <v>84</v>
      </c>
      <c r="L446" s="7" t="s">
        <v>215</v>
      </c>
      <c r="M446" s="5"/>
      <c r="N446" s="5"/>
    </row>
    <row r="447" spans="1:14">
      <c r="A447" s="5">
        <v>182</v>
      </c>
      <c r="B447" s="5" t="s">
        <v>8</v>
      </c>
      <c r="C447" s="6">
        <f t="shared" si="26"/>
        <v>4</v>
      </c>
      <c r="D447" s="5" t="s">
        <v>6</v>
      </c>
      <c r="E447" s="6">
        <f t="shared" si="27"/>
        <v>5</v>
      </c>
      <c r="F447" s="5" t="s">
        <v>92</v>
      </c>
      <c r="G447" s="6" t="str">
        <f t="shared" si="17"/>
        <v>D3 TS-2D45</v>
      </c>
      <c r="H447" s="6" t="str">
        <f t="shared" si="28"/>
        <v>0245</v>
      </c>
      <c r="I447" s="6" t="str">
        <f t="shared" si="29"/>
        <v/>
      </c>
      <c r="J447" s="5" t="s">
        <v>83</v>
      </c>
      <c r="K447" s="7" t="s">
        <v>84</v>
      </c>
      <c r="L447" s="7" t="s">
        <v>215</v>
      </c>
      <c r="M447" s="5"/>
      <c r="N447" s="5"/>
    </row>
    <row r="448" spans="1:14">
      <c r="A448" s="5">
        <v>183</v>
      </c>
      <c r="B448" s="5" t="s">
        <v>13</v>
      </c>
      <c r="C448" s="6">
        <f t="shared" si="26"/>
        <v>1</v>
      </c>
      <c r="D448" s="5" t="s">
        <v>14</v>
      </c>
      <c r="E448" s="6">
        <f t="shared" si="27"/>
        <v>2</v>
      </c>
      <c r="F448" s="5" t="s">
        <v>92</v>
      </c>
      <c r="G448" s="6" t="str">
        <f t="shared" si="17"/>
        <v>D3 TS-2D12</v>
      </c>
      <c r="H448" s="6" t="str">
        <f t="shared" si="28"/>
        <v>4512</v>
      </c>
      <c r="I448" s="6" t="str">
        <f t="shared" si="29"/>
        <v/>
      </c>
      <c r="J448" s="5" t="s">
        <v>85</v>
      </c>
      <c r="K448" s="7" t="s">
        <v>86</v>
      </c>
      <c r="L448" s="7" t="s">
        <v>215</v>
      </c>
      <c r="M448" s="5"/>
      <c r="N448" s="5"/>
    </row>
    <row r="449" spans="1:14">
      <c r="A449" s="5">
        <v>183</v>
      </c>
      <c r="B449" s="5" t="s">
        <v>13</v>
      </c>
      <c r="C449" s="6">
        <f t="shared" si="26"/>
        <v>1</v>
      </c>
      <c r="D449" s="5" t="s">
        <v>9</v>
      </c>
      <c r="E449" s="6">
        <f t="shared" si="27"/>
        <v>3</v>
      </c>
      <c r="F449" s="5" t="s">
        <v>92</v>
      </c>
      <c r="G449" s="6" t="str">
        <f t="shared" si="17"/>
        <v>D3 TS-2D13</v>
      </c>
      <c r="H449" s="6" t="str">
        <f t="shared" si="28"/>
        <v>4513</v>
      </c>
      <c r="I449" s="6" t="str">
        <f t="shared" si="29"/>
        <v/>
      </c>
      <c r="J449" s="5" t="s">
        <v>85</v>
      </c>
      <c r="K449" s="7" t="s">
        <v>86</v>
      </c>
      <c r="L449" s="7" t="s">
        <v>215</v>
      </c>
      <c r="M449" s="5"/>
      <c r="N449" s="5"/>
    </row>
    <row r="450" spans="1:14">
      <c r="A450" s="5">
        <v>183</v>
      </c>
      <c r="B450" s="5" t="s">
        <v>13</v>
      </c>
      <c r="C450" s="6">
        <f t="shared" ref="C450:C513" si="30">VLOOKUP(B450,Hari,2,FALSE)</f>
        <v>1</v>
      </c>
      <c r="D450" s="5" t="s">
        <v>2</v>
      </c>
      <c r="E450" s="6">
        <f t="shared" ref="E450:E513" si="31">VLOOKUP(D450,Jam,2,FALSE)</f>
        <v>4</v>
      </c>
      <c r="F450" s="5" t="s">
        <v>92</v>
      </c>
      <c r="G450" s="6" t="str">
        <f t="shared" si="17"/>
        <v>D3 TS-2D14</v>
      </c>
      <c r="H450" s="6" t="str">
        <f t="shared" si="28"/>
        <v>4514</v>
      </c>
      <c r="I450" s="6" t="str">
        <f t="shared" si="29"/>
        <v/>
      </c>
      <c r="J450" s="5" t="s">
        <v>85</v>
      </c>
      <c r="K450" s="7" t="s">
        <v>86</v>
      </c>
      <c r="L450" s="7" t="s">
        <v>215</v>
      </c>
      <c r="M450" s="5"/>
      <c r="N450" s="5"/>
    </row>
    <row r="451" spans="1:14">
      <c r="A451" s="5">
        <v>184</v>
      </c>
      <c r="B451" s="5" t="s">
        <v>13</v>
      </c>
      <c r="C451" s="6">
        <f t="shared" si="30"/>
        <v>1</v>
      </c>
      <c r="D451" s="5" t="s">
        <v>6</v>
      </c>
      <c r="E451" s="6">
        <f t="shared" si="31"/>
        <v>5</v>
      </c>
      <c r="F451" s="5" t="s">
        <v>92</v>
      </c>
      <c r="G451" s="6" t="str">
        <f t="shared" si="17"/>
        <v>D3 TS-2D15</v>
      </c>
      <c r="H451" s="6" t="str">
        <f t="shared" ref="H451:H514" si="32">LEFT(K451,2)&amp;$C451&amp;$E451</f>
        <v>2815</v>
      </c>
      <c r="I451" s="6" t="str">
        <f t="shared" ref="I451:I514" si="33">IF(LEFT(L451,2)&lt;&gt;"",LEFT(L451,2)&amp;$C451&amp;$E451,"")</f>
        <v/>
      </c>
      <c r="J451" s="5" t="s">
        <v>87</v>
      </c>
      <c r="K451" s="7" t="s">
        <v>5</v>
      </c>
      <c r="L451" s="7" t="s">
        <v>215</v>
      </c>
      <c r="M451" s="5"/>
      <c r="N451" s="5"/>
    </row>
    <row r="452" spans="1:14">
      <c r="A452" s="5">
        <v>184</v>
      </c>
      <c r="B452" s="5" t="s">
        <v>13</v>
      </c>
      <c r="C452" s="6">
        <f t="shared" si="30"/>
        <v>1</v>
      </c>
      <c r="D452" s="5" t="s">
        <v>7</v>
      </c>
      <c r="E452" s="6">
        <f t="shared" si="31"/>
        <v>6</v>
      </c>
      <c r="F452" s="5" t="s">
        <v>92</v>
      </c>
      <c r="G452" s="6" t="str">
        <f t="shared" si="17"/>
        <v>D3 TS-2D16</v>
      </c>
      <c r="H452" s="6" t="str">
        <f t="shared" si="32"/>
        <v>2816</v>
      </c>
      <c r="I452" s="6" t="str">
        <f t="shared" si="33"/>
        <v/>
      </c>
      <c r="J452" s="5" t="s">
        <v>87</v>
      </c>
      <c r="K452" s="7" t="s">
        <v>5</v>
      </c>
      <c r="L452" s="7" t="s">
        <v>215</v>
      </c>
      <c r="M452" s="5"/>
      <c r="N452" s="5"/>
    </row>
    <row r="453" spans="1:14">
      <c r="A453" s="5">
        <v>184</v>
      </c>
      <c r="B453" s="5" t="s">
        <v>13</v>
      </c>
      <c r="C453" s="6">
        <f t="shared" si="30"/>
        <v>1</v>
      </c>
      <c r="D453" s="5" t="s">
        <v>23</v>
      </c>
      <c r="E453" s="6">
        <f t="shared" si="31"/>
        <v>7</v>
      </c>
      <c r="F453" s="5" t="s">
        <v>92</v>
      </c>
      <c r="G453" s="6" t="str">
        <f t="shared" si="17"/>
        <v>D3 TS-2D17</v>
      </c>
      <c r="H453" s="6" t="str">
        <f t="shared" si="32"/>
        <v>2817</v>
      </c>
      <c r="I453" s="6" t="str">
        <f t="shared" si="33"/>
        <v/>
      </c>
      <c r="J453" s="5" t="s">
        <v>87</v>
      </c>
      <c r="K453" s="7" t="s">
        <v>5</v>
      </c>
      <c r="L453" s="7" t="s">
        <v>215</v>
      </c>
      <c r="M453" s="5"/>
      <c r="N453" s="5"/>
    </row>
    <row r="454" spans="1:14">
      <c r="A454" s="5">
        <v>185</v>
      </c>
      <c r="B454" s="5" t="s">
        <v>22</v>
      </c>
      <c r="C454" s="6">
        <f t="shared" si="30"/>
        <v>3</v>
      </c>
      <c r="D454" s="5" t="s">
        <v>9</v>
      </c>
      <c r="E454" s="6">
        <f t="shared" si="31"/>
        <v>3</v>
      </c>
      <c r="F454" s="5" t="s">
        <v>92</v>
      </c>
      <c r="G454" s="6" t="str">
        <f t="shared" si="17"/>
        <v>D3 TS-2D33</v>
      </c>
      <c r="H454" s="6" t="str">
        <f t="shared" si="32"/>
        <v>2333</v>
      </c>
      <c r="I454" s="6" t="str">
        <f t="shared" si="33"/>
        <v/>
      </c>
      <c r="J454" s="5" t="s">
        <v>88</v>
      </c>
      <c r="K454" s="7" t="s">
        <v>93</v>
      </c>
      <c r="L454" s="7" t="s">
        <v>215</v>
      </c>
      <c r="M454" s="5"/>
      <c r="N454" s="5"/>
    </row>
    <row r="455" spans="1:14">
      <c r="A455" s="5">
        <v>185</v>
      </c>
      <c r="B455" s="5" t="s">
        <v>22</v>
      </c>
      <c r="C455" s="6">
        <f t="shared" si="30"/>
        <v>3</v>
      </c>
      <c r="D455" s="5" t="s">
        <v>2</v>
      </c>
      <c r="E455" s="6">
        <f t="shared" si="31"/>
        <v>4</v>
      </c>
      <c r="F455" s="5" t="s">
        <v>92</v>
      </c>
      <c r="G455" s="6" t="str">
        <f t="shared" si="17"/>
        <v>D3 TS-2D34</v>
      </c>
      <c r="H455" s="6" t="str">
        <f t="shared" si="32"/>
        <v>2334</v>
      </c>
      <c r="I455" s="6" t="str">
        <f t="shared" si="33"/>
        <v/>
      </c>
      <c r="J455" s="5" t="s">
        <v>88</v>
      </c>
      <c r="K455" s="7" t="s">
        <v>93</v>
      </c>
      <c r="L455" s="7" t="s">
        <v>215</v>
      </c>
      <c r="M455" s="5"/>
      <c r="N455" s="5"/>
    </row>
    <row r="456" spans="1:14">
      <c r="A456" s="5">
        <v>185</v>
      </c>
      <c r="B456" s="5" t="s">
        <v>22</v>
      </c>
      <c r="C456" s="6">
        <f t="shared" si="30"/>
        <v>3</v>
      </c>
      <c r="D456" s="5" t="s">
        <v>6</v>
      </c>
      <c r="E456" s="6">
        <f t="shared" si="31"/>
        <v>5</v>
      </c>
      <c r="F456" s="5" t="s">
        <v>92</v>
      </c>
      <c r="G456" s="6" t="str">
        <f t="shared" si="17"/>
        <v>D3 TS-2D35</v>
      </c>
      <c r="H456" s="6" t="str">
        <f t="shared" si="32"/>
        <v>2335</v>
      </c>
      <c r="I456" s="6" t="str">
        <f t="shared" si="33"/>
        <v/>
      </c>
      <c r="J456" s="5" t="s">
        <v>88</v>
      </c>
      <c r="K456" s="7" t="s">
        <v>93</v>
      </c>
      <c r="L456" s="7" t="s">
        <v>215</v>
      </c>
      <c r="M456" s="5"/>
      <c r="N456" s="5"/>
    </row>
    <row r="457" spans="1:14">
      <c r="A457" s="5">
        <v>186</v>
      </c>
      <c r="B457" s="5" t="s">
        <v>22</v>
      </c>
      <c r="C457" s="6">
        <f t="shared" si="30"/>
        <v>3</v>
      </c>
      <c r="D457" s="5" t="s">
        <v>6</v>
      </c>
      <c r="E457" s="6">
        <f t="shared" si="31"/>
        <v>5</v>
      </c>
      <c r="F457" s="5" t="s">
        <v>94</v>
      </c>
      <c r="G457" s="6" t="str">
        <f t="shared" si="17"/>
        <v>D3 TS-4A35</v>
      </c>
      <c r="H457" s="6" t="str">
        <f t="shared" si="32"/>
        <v>4235</v>
      </c>
      <c r="I457" s="6" t="str">
        <f t="shared" si="33"/>
        <v/>
      </c>
      <c r="J457" s="5" t="s">
        <v>95</v>
      </c>
      <c r="K457" s="7" t="s">
        <v>96</v>
      </c>
      <c r="L457" s="7" t="s">
        <v>215</v>
      </c>
      <c r="M457" s="5"/>
      <c r="N457" s="5"/>
    </row>
    <row r="458" spans="1:14">
      <c r="A458" s="5">
        <v>186</v>
      </c>
      <c r="B458" s="5" t="s">
        <v>22</v>
      </c>
      <c r="C458" s="6">
        <f t="shared" si="30"/>
        <v>3</v>
      </c>
      <c r="D458" s="5" t="s">
        <v>7</v>
      </c>
      <c r="E458" s="6">
        <f t="shared" si="31"/>
        <v>6</v>
      </c>
      <c r="F458" s="5" t="s">
        <v>94</v>
      </c>
      <c r="G458" s="6" t="str">
        <f t="shared" si="17"/>
        <v>D3 TS-4A36</v>
      </c>
      <c r="H458" s="6" t="str">
        <f t="shared" si="32"/>
        <v>4236</v>
      </c>
      <c r="I458" s="6" t="str">
        <f t="shared" si="33"/>
        <v/>
      </c>
      <c r="J458" s="5" t="s">
        <v>95</v>
      </c>
      <c r="K458" s="7" t="s">
        <v>96</v>
      </c>
      <c r="L458" s="7" t="s">
        <v>215</v>
      </c>
      <c r="M458" s="5"/>
      <c r="N458" s="5"/>
    </row>
    <row r="459" spans="1:14">
      <c r="A459" s="5">
        <v>187</v>
      </c>
      <c r="B459" s="5" t="s">
        <v>12</v>
      </c>
      <c r="C459" s="6">
        <f t="shared" si="30"/>
        <v>2</v>
      </c>
      <c r="D459" s="5" t="s">
        <v>14</v>
      </c>
      <c r="E459" s="6">
        <f t="shared" si="31"/>
        <v>2</v>
      </c>
      <c r="F459" s="5" t="s">
        <v>94</v>
      </c>
      <c r="G459" s="6" t="str">
        <f t="shared" si="17"/>
        <v>D3 TS-4A22</v>
      </c>
      <c r="H459" s="6" t="str">
        <f t="shared" si="32"/>
        <v>4222</v>
      </c>
      <c r="I459" s="6" t="str">
        <f t="shared" si="33"/>
        <v/>
      </c>
      <c r="J459" s="5" t="s">
        <v>95</v>
      </c>
      <c r="K459" s="7" t="s">
        <v>96</v>
      </c>
      <c r="L459" s="7" t="s">
        <v>215</v>
      </c>
      <c r="M459" s="5"/>
      <c r="N459" s="5"/>
    </row>
    <row r="460" spans="1:14">
      <c r="A460" s="5">
        <v>187</v>
      </c>
      <c r="B460" s="5" t="s">
        <v>12</v>
      </c>
      <c r="C460" s="6">
        <f t="shared" si="30"/>
        <v>2</v>
      </c>
      <c r="D460" s="5" t="s">
        <v>9</v>
      </c>
      <c r="E460" s="6">
        <f t="shared" si="31"/>
        <v>3</v>
      </c>
      <c r="F460" s="5" t="s">
        <v>94</v>
      </c>
      <c r="G460" s="6" t="str">
        <f t="shared" si="17"/>
        <v>D3 TS-4A23</v>
      </c>
      <c r="H460" s="6" t="str">
        <f t="shared" si="32"/>
        <v>4223</v>
      </c>
      <c r="I460" s="6" t="str">
        <f t="shared" si="33"/>
        <v/>
      </c>
      <c r="J460" s="5" t="s">
        <v>95</v>
      </c>
      <c r="K460" s="7" t="s">
        <v>96</v>
      </c>
      <c r="L460" s="7" t="s">
        <v>215</v>
      </c>
      <c r="M460" s="5"/>
      <c r="N460" s="5"/>
    </row>
    <row r="461" spans="1:14">
      <c r="A461" s="5">
        <v>188</v>
      </c>
      <c r="B461" s="5" t="s">
        <v>1</v>
      </c>
      <c r="C461" s="6">
        <f t="shared" si="30"/>
        <v>5</v>
      </c>
      <c r="D461" s="5" t="s">
        <v>2</v>
      </c>
      <c r="E461" s="6">
        <f t="shared" si="31"/>
        <v>4</v>
      </c>
      <c r="F461" s="5" t="s">
        <v>94</v>
      </c>
      <c r="G461" s="6" t="str">
        <f t="shared" si="17"/>
        <v>D3 TS-4A54</v>
      </c>
      <c r="H461" s="6" t="str">
        <f t="shared" si="32"/>
        <v>1054</v>
      </c>
      <c r="I461" s="6" t="str">
        <f t="shared" si="33"/>
        <v/>
      </c>
      <c r="J461" s="5" t="s">
        <v>97</v>
      </c>
      <c r="K461" s="7" t="s">
        <v>98</v>
      </c>
      <c r="L461" s="7" t="s">
        <v>215</v>
      </c>
      <c r="M461" s="5"/>
      <c r="N461" s="5"/>
    </row>
    <row r="462" spans="1:14">
      <c r="A462" s="5">
        <v>188</v>
      </c>
      <c r="B462" s="5" t="s">
        <v>1</v>
      </c>
      <c r="C462" s="6">
        <f t="shared" si="30"/>
        <v>5</v>
      </c>
      <c r="D462" s="5" t="s">
        <v>6</v>
      </c>
      <c r="E462" s="6">
        <f t="shared" si="31"/>
        <v>5</v>
      </c>
      <c r="F462" s="5" t="s">
        <v>94</v>
      </c>
      <c r="G462" s="6" t="str">
        <f t="shared" si="17"/>
        <v>D3 TS-4A55</v>
      </c>
      <c r="H462" s="6" t="str">
        <f t="shared" si="32"/>
        <v>1055</v>
      </c>
      <c r="I462" s="6" t="str">
        <f t="shared" si="33"/>
        <v/>
      </c>
      <c r="J462" s="5" t="s">
        <v>97</v>
      </c>
      <c r="K462" s="7" t="s">
        <v>98</v>
      </c>
      <c r="L462" s="7" t="s">
        <v>215</v>
      </c>
      <c r="M462" s="5"/>
      <c r="N462" s="5"/>
    </row>
    <row r="463" spans="1:14">
      <c r="A463" s="5">
        <v>188</v>
      </c>
      <c r="B463" s="5" t="s">
        <v>1</v>
      </c>
      <c r="C463" s="6">
        <f t="shared" si="30"/>
        <v>5</v>
      </c>
      <c r="D463" s="5" t="s">
        <v>7</v>
      </c>
      <c r="E463" s="6">
        <f t="shared" si="31"/>
        <v>6</v>
      </c>
      <c r="F463" s="5" t="s">
        <v>94</v>
      </c>
      <c r="G463" s="6" t="str">
        <f t="shared" si="17"/>
        <v>D3 TS-4A56</v>
      </c>
      <c r="H463" s="6" t="str">
        <f t="shared" si="32"/>
        <v>1056</v>
      </c>
      <c r="I463" s="6" t="str">
        <f t="shared" si="33"/>
        <v/>
      </c>
      <c r="J463" s="5" t="s">
        <v>97</v>
      </c>
      <c r="K463" s="7" t="s">
        <v>98</v>
      </c>
      <c r="L463" s="7" t="s">
        <v>215</v>
      </c>
      <c r="M463" s="5"/>
      <c r="N463" s="5"/>
    </row>
    <row r="464" spans="1:14">
      <c r="A464" s="5">
        <v>189</v>
      </c>
      <c r="B464" s="5" t="s">
        <v>8</v>
      </c>
      <c r="C464" s="6">
        <f t="shared" si="30"/>
        <v>4</v>
      </c>
      <c r="D464" s="5" t="s">
        <v>23</v>
      </c>
      <c r="E464" s="6">
        <f t="shared" si="31"/>
        <v>7</v>
      </c>
      <c r="F464" s="5" t="s">
        <v>94</v>
      </c>
      <c r="G464" s="6" t="str">
        <f t="shared" si="17"/>
        <v>D3 TS-4A47</v>
      </c>
      <c r="H464" s="6" t="str">
        <f t="shared" si="32"/>
        <v>1047</v>
      </c>
      <c r="I464" s="6" t="str">
        <f t="shared" si="33"/>
        <v/>
      </c>
      <c r="J464" s="5" t="s">
        <v>97</v>
      </c>
      <c r="K464" s="7" t="s">
        <v>98</v>
      </c>
      <c r="L464" s="7" t="s">
        <v>215</v>
      </c>
      <c r="M464" s="5"/>
      <c r="N464" s="5"/>
    </row>
    <row r="465" spans="1:14">
      <c r="A465" s="5">
        <v>189</v>
      </c>
      <c r="B465" s="5" t="s">
        <v>8</v>
      </c>
      <c r="C465" s="6">
        <f t="shared" si="30"/>
        <v>4</v>
      </c>
      <c r="D465" s="5" t="s">
        <v>26</v>
      </c>
      <c r="E465" s="6">
        <f t="shared" si="31"/>
        <v>8</v>
      </c>
      <c r="F465" s="5" t="s">
        <v>94</v>
      </c>
      <c r="G465" s="6" t="str">
        <f t="shared" si="17"/>
        <v>D3 TS-4A48</v>
      </c>
      <c r="H465" s="6" t="str">
        <f t="shared" si="32"/>
        <v>1048</v>
      </c>
      <c r="I465" s="6" t="str">
        <f t="shared" si="33"/>
        <v/>
      </c>
      <c r="J465" s="5" t="s">
        <v>97</v>
      </c>
      <c r="K465" s="7" t="s">
        <v>98</v>
      </c>
      <c r="L465" s="7" t="s">
        <v>215</v>
      </c>
      <c r="M465" s="5"/>
      <c r="N465" s="5"/>
    </row>
    <row r="466" spans="1:14">
      <c r="A466" s="5">
        <v>190</v>
      </c>
      <c r="B466" s="5" t="s">
        <v>22</v>
      </c>
      <c r="C466" s="6">
        <f t="shared" si="30"/>
        <v>3</v>
      </c>
      <c r="D466" s="5" t="s">
        <v>14</v>
      </c>
      <c r="E466" s="6">
        <f t="shared" si="31"/>
        <v>2</v>
      </c>
      <c r="F466" s="5" t="s">
        <v>94</v>
      </c>
      <c r="G466" s="6" t="str">
        <f t="shared" si="17"/>
        <v>D3 TS-4A32</v>
      </c>
      <c r="H466" s="6" t="str">
        <f t="shared" si="32"/>
        <v>4832</v>
      </c>
      <c r="I466" s="6" t="str">
        <f t="shared" si="33"/>
        <v>2932</v>
      </c>
      <c r="J466" s="5" t="s">
        <v>99</v>
      </c>
      <c r="K466" s="7" t="s">
        <v>149</v>
      </c>
      <c r="L466" s="7" t="s">
        <v>205</v>
      </c>
      <c r="M466" s="5"/>
      <c r="N466" s="5"/>
    </row>
    <row r="467" spans="1:14">
      <c r="A467" s="5">
        <v>190</v>
      </c>
      <c r="B467" s="5" t="s">
        <v>22</v>
      </c>
      <c r="C467" s="6">
        <f t="shared" si="30"/>
        <v>3</v>
      </c>
      <c r="D467" s="5" t="s">
        <v>9</v>
      </c>
      <c r="E467" s="6">
        <f t="shared" si="31"/>
        <v>3</v>
      </c>
      <c r="F467" s="5" t="s">
        <v>94</v>
      </c>
      <c r="G467" s="6" t="str">
        <f t="shared" si="17"/>
        <v>D3 TS-4A33</v>
      </c>
      <c r="H467" s="6" t="str">
        <f t="shared" si="32"/>
        <v>4833</v>
      </c>
      <c r="I467" s="6" t="str">
        <f t="shared" si="33"/>
        <v>2933</v>
      </c>
      <c r="J467" s="5" t="s">
        <v>99</v>
      </c>
      <c r="K467" s="7" t="s">
        <v>149</v>
      </c>
      <c r="L467" s="7" t="s">
        <v>205</v>
      </c>
      <c r="M467" s="5"/>
      <c r="N467" s="5"/>
    </row>
    <row r="468" spans="1:14">
      <c r="A468" s="5">
        <v>191</v>
      </c>
      <c r="B468" s="5" t="s">
        <v>8</v>
      </c>
      <c r="C468" s="6">
        <f t="shared" si="30"/>
        <v>4</v>
      </c>
      <c r="D468" s="5" t="s">
        <v>17</v>
      </c>
      <c r="E468" s="6">
        <f t="shared" si="31"/>
        <v>1</v>
      </c>
      <c r="F468" s="5" t="s">
        <v>94</v>
      </c>
      <c r="G468" s="6" t="str">
        <f t="shared" si="17"/>
        <v>D3 TS-4A41</v>
      </c>
      <c r="H468" s="6" t="str">
        <f t="shared" si="32"/>
        <v>4841</v>
      </c>
      <c r="I468" s="6" t="str">
        <f t="shared" si="33"/>
        <v>2941</v>
      </c>
      <c r="J468" s="5" t="s">
        <v>99</v>
      </c>
      <c r="K468" s="7" t="s">
        <v>149</v>
      </c>
      <c r="L468" s="7" t="s">
        <v>205</v>
      </c>
      <c r="M468" s="5"/>
      <c r="N468" s="5"/>
    </row>
    <row r="469" spans="1:14">
      <c r="A469" s="5">
        <v>191</v>
      </c>
      <c r="B469" s="5" t="s">
        <v>8</v>
      </c>
      <c r="C469" s="6">
        <f t="shared" si="30"/>
        <v>4</v>
      </c>
      <c r="D469" s="5" t="s">
        <v>14</v>
      </c>
      <c r="E469" s="6">
        <f t="shared" si="31"/>
        <v>2</v>
      </c>
      <c r="F469" s="5" t="s">
        <v>94</v>
      </c>
      <c r="G469" s="6" t="str">
        <f t="shared" si="17"/>
        <v>D3 TS-4A42</v>
      </c>
      <c r="H469" s="6" t="str">
        <f t="shared" si="32"/>
        <v>4842</v>
      </c>
      <c r="I469" s="6" t="str">
        <f t="shared" si="33"/>
        <v>2942</v>
      </c>
      <c r="J469" s="5" t="s">
        <v>99</v>
      </c>
      <c r="K469" s="7" t="s">
        <v>149</v>
      </c>
      <c r="L469" s="7" t="s">
        <v>205</v>
      </c>
      <c r="M469" s="5"/>
      <c r="N469" s="5"/>
    </row>
    <row r="470" spans="1:14">
      <c r="A470" s="5">
        <v>192</v>
      </c>
      <c r="B470" s="5" t="s">
        <v>13</v>
      </c>
      <c r="C470" s="6">
        <f t="shared" si="30"/>
        <v>1</v>
      </c>
      <c r="D470" s="5" t="s">
        <v>23</v>
      </c>
      <c r="E470" s="6">
        <f t="shared" si="31"/>
        <v>7</v>
      </c>
      <c r="F470" s="5" t="s">
        <v>94</v>
      </c>
      <c r="G470" s="6" t="str">
        <f t="shared" si="17"/>
        <v>D3 TS-4A17</v>
      </c>
      <c r="H470" s="6" t="str">
        <f t="shared" si="32"/>
        <v>2317</v>
      </c>
      <c r="I470" s="6" t="str">
        <f t="shared" si="33"/>
        <v/>
      </c>
      <c r="J470" s="5" t="s">
        <v>100</v>
      </c>
      <c r="K470" s="7" t="s">
        <v>93</v>
      </c>
      <c r="L470" s="7" t="s">
        <v>215</v>
      </c>
      <c r="M470" s="5"/>
      <c r="N470" s="5"/>
    </row>
    <row r="471" spans="1:14">
      <c r="A471" s="5">
        <v>192</v>
      </c>
      <c r="B471" s="5" t="s">
        <v>13</v>
      </c>
      <c r="C471" s="6">
        <f t="shared" si="30"/>
        <v>1</v>
      </c>
      <c r="D471" s="5" t="s">
        <v>26</v>
      </c>
      <c r="E471" s="6">
        <f t="shared" si="31"/>
        <v>8</v>
      </c>
      <c r="F471" s="5" t="s">
        <v>94</v>
      </c>
      <c r="G471" s="6" t="str">
        <f t="shared" si="17"/>
        <v>D3 TS-4A18</v>
      </c>
      <c r="H471" s="6" t="str">
        <f t="shared" si="32"/>
        <v>2318</v>
      </c>
      <c r="I471" s="6" t="str">
        <f t="shared" si="33"/>
        <v/>
      </c>
      <c r="J471" s="5" t="s">
        <v>100</v>
      </c>
      <c r="K471" s="7" t="s">
        <v>93</v>
      </c>
      <c r="L471" s="7" t="s">
        <v>215</v>
      </c>
      <c r="M471" s="5"/>
      <c r="N471" s="5"/>
    </row>
    <row r="472" spans="1:14">
      <c r="A472" s="5">
        <v>193</v>
      </c>
      <c r="B472" s="5" t="s">
        <v>22</v>
      </c>
      <c r="C472" s="6">
        <f t="shared" si="30"/>
        <v>3</v>
      </c>
      <c r="D472" s="5" t="s">
        <v>23</v>
      </c>
      <c r="E472" s="6">
        <f t="shared" si="31"/>
        <v>7</v>
      </c>
      <c r="F472" s="5" t="s">
        <v>94</v>
      </c>
      <c r="G472" s="6" t="str">
        <f t="shared" si="17"/>
        <v>D3 TS-4A37</v>
      </c>
      <c r="H472" s="6" t="str">
        <f t="shared" si="32"/>
        <v>2337</v>
      </c>
      <c r="I472" s="6" t="str">
        <f t="shared" si="33"/>
        <v/>
      </c>
      <c r="J472" s="5" t="s">
        <v>100</v>
      </c>
      <c r="K472" s="7" t="s">
        <v>93</v>
      </c>
      <c r="L472" s="7" t="s">
        <v>215</v>
      </c>
      <c r="M472" s="5"/>
      <c r="N472" s="5"/>
    </row>
    <row r="473" spans="1:14">
      <c r="A473" s="5">
        <v>193</v>
      </c>
      <c r="B473" s="5" t="s">
        <v>22</v>
      </c>
      <c r="C473" s="6">
        <f t="shared" si="30"/>
        <v>3</v>
      </c>
      <c r="D473" s="5" t="s">
        <v>26</v>
      </c>
      <c r="E473" s="6">
        <f t="shared" si="31"/>
        <v>8</v>
      </c>
      <c r="F473" s="5" t="s">
        <v>94</v>
      </c>
      <c r="G473" s="6" t="str">
        <f t="shared" si="17"/>
        <v>D3 TS-4A38</v>
      </c>
      <c r="H473" s="6" t="str">
        <f t="shared" si="32"/>
        <v>2338</v>
      </c>
      <c r="I473" s="6" t="str">
        <f t="shared" si="33"/>
        <v/>
      </c>
      <c r="J473" s="5" t="s">
        <v>100</v>
      </c>
      <c r="K473" s="7" t="s">
        <v>93</v>
      </c>
      <c r="L473" s="7" t="s">
        <v>215</v>
      </c>
      <c r="M473" s="5"/>
      <c r="N473" s="5"/>
    </row>
    <row r="474" spans="1:14">
      <c r="A474" s="5">
        <v>194</v>
      </c>
      <c r="B474" s="5" t="s">
        <v>8</v>
      </c>
      <c r="C474" s="6">
        <f t="shared" si="30"/>
        <v>4</v>
      </c>
      <c r="D474" s="5" t="s">
        <v>9</v>
      </c>
      <c r="E474" s="6">
        <f t="shared" si="31"/>
        <v>3</v>
      </c>
      <c r="F474" s="5" t="s">
        <v>94</v>
      </c>
      <c r="G474" s="6" t="str">
        <f t="shared" si="17"/>
        <v>D3 TS-4A43</v>
      </c>
      <c r="H474" s="6" t="str">
        <f t="shared" si="32"/>
        <v>1943</v>
      </c>
      <c r="I474" s="6" t="str">
        <f t="shared" si="33"/>
        <v>5343</v>
      </c>
      <c r="J474" s="5" t="s">
        <v>101</v>
      </c>
      <c r="K474" s="7" t="s">
        <v>61</v>
      </c>
      <c r="L474" s="7" t="s">
        <v>203</v>
      </c>
      <c r="M474" s="5"/>
      <c r="N474" s="5"/>
    </row>
    <row r="475" spans="1:14">
      <c r="A475" s="5">
        <v>194</v>
      </c>
      <c r="B475" s="5" t="s">
        <v>8</v>
      </c>
      <c r="C475" s="6">
        <f t="shared" si="30"/>
        <v>4</v>
      </c>
      <c r="D475" s="5" t="s">
        <v>2</v>
      </c>
      <c r="E475" s="6">
        <f t="shared" si="31"/>
        <v>4</v>
      </c>
      <c r="F475" s="5" t="s">
        <v>94</v>
      </c>
      <c r="G475" s="6" t="str">
        <f t="shared" si="17"/>
        <v>D3 TS-4A44</v>
      </c>
      <c r="H475" s="6" t="str">
        <f t="shared" si="32"/>
        <v>1944</v>
      </c>
      <c r="I475" s="6" t="str">
        <f t="shared" si="33"/>
        <v>5344</v>
      </c>
      <c r="J475" s="5" t="s">
        <v>101</v>
      </c>
      <c r="K475" s="7" t="s">
        <v>61</v>
      </c>
      <c r="L475" s="7" t="s">
        <v>203</v>
      </c>
      <c r="M475" s="5"/>
      <c r="N475" s="5"/>
    </row>
    <row r="476" spans="1:14">
      <c r="A476" s="5">
        <v>195</v>
      </c>
      <c r="B476" s="5" t="s">
        <v>12</v>
      </c>
      <c r="C476" s="6">
        <f t="shared" si="30"/>
        <v>2</v>
      </c>
      <c r="D476" s="5" t="s">
        <v>2</v>
      </c>
      <c r="E476" s="6">
        <f t="shared" si="31"/>
        <v>4</v>
      </c>
      <c r="F476" s="5" t="s">
        <v>94</v>
      </c>
      <c r="G476" s="6" t="str">
        <f t="shared" si="17"/>
        <v>D3 TS-4A24</v>
      </c>
      <c r="H476" s="6" t="str">
        <f t="shared" si="32"/>
        <v>1924</v>
      </c>
      <c r="I476" s="6" t="str">
        <f t="shared" si="33"/>
        <v>5324</v>
      </c>
      <c r="J476" s="5" t="s">
        <v>101</v>
      </c>
      <c r="K476" s="7" t="s">
        <v>61</v>
      </c>
      <c r="L476" s="7" t="s">
        <v>203</v>
      </c>
      <c r="M476" s="5"/>
      <c r="N476" s="5"/>
    </row>
    <row r="477" spans="1:14">
      <c r="A477" s="5">
        <v>195</v>
      </c>
      <c r="B477" s="5" t="s">
        <v>12</v>
      </c>
      <c r="C477" s="6">
        <f t="shared" si="30"/>
        <v>2</v>
      </c>
      <c r="D477" s="5" t="s">
        <v>6</v>
      </c>
      <c r="E477" s="6">
        <f t="shared" si="31"/>
        <v>5</v>
      </c>
      <c r="F477" s="5" t="s">
        <v>94</v>
      </c>
      <c r="G477" s="6" t="str">
        <f t="shared" si="17"/>
        <v>D3 TS-4A25</v>
      </c>
      <c r="H477" s="6" t="str">
        <f t="shared" si="32"/>
        <v>1925</v>
      </c>
      <c r="I477" s="6" t="str">
        <f t="shared" si="33"/>
        <v>5325</v>
      </c>
      <c r="J477" s="5" t="s">
        <v>101</v>
      </c>
      <c r="K477" s="7" t="s">
        <v>61</v>
      </c>
      <c r="L477" s="7" t="s">
        <v>203</v>
      </c>
      <c r="M477" s="5"/>
      <c r="N477" s="5"/>
    </row>
    <row r="478" spans="1:14">
      <c r="A478" s="5">
        <v>196</v>
      </c>
      <c r="B478" s="5" t="s">
        <v>13</v>
      </c>
      <c r="C478" s="6">
        <f t="shared" si="30"/>
        <v>1</v>
      </c>
      <c r="D478" s="5" t="s">
        <v>2</v>
      </c>
      <c r="E478" s="6">
        <f t="shared" si="31"/>
        <v>4</v>
      </c>
      <c r="F478" s="5" t="s">
        <v>94</v>
      </c>
      <c r="G478" s="6" t="str">
        <f t="shared" si="17"/>
        <v>D3 TS-4A14</v>
      </c>
      <c r="H478" s="6" t="str">
        <f t="shared" si="32"/>
        <v>2514</v>
      </c>
      <c r="I478" s="6" t="str">
        <f t="shared" si="33"/>
        <v>5714</v>
      </c>
      <c r="J478" s="5" t="s">
        <v>102</v>
      </c>
      <c r="K478" s="7" t="s">
        <v>136</v>
      </c>
      <c r="L478" s="7" t="s">
        <v>200</v>
      </c>
      <c r="M478" s="5"/>
      <c r="N478" s="5"/>
    </row>
    <row r="479" spans="1:14">
      <c r="A479" s="5">
        <v>196</v>
      </c>
      <c r="B479" s="5" t="s">
        <v>13</v>
      </c>
      <c r="C479" s="6">
        <f t="shared" si="30"/>
        <v>1</v>
      </c>
      <c r="D479" s="5" t="s">
        <v>6</v>
      </c>
      <c r="E479" s="6">
        <f t="shared" si="31"/>
        <v>5</v>
      </c>
      <c r="F479" s="5" t="s">
        <v>94</v>
      </c>
      <c r="G479" s="6" t="str">
        <f t="shared" si="17"/>
        <v>D3 TS-4A15</v>
      </c>
      <c r="H479" s="6" t="str">
        <f t="shared" si="32"/>
        <v>2515</v>
      </c>
      <c r="I479" s="6" t="str">
        <f t="shared" si="33"/>
        <v>5715</v>
      </c>
      <c r="J479" s="5" t="s">
        <v>102</v>
      </c>
      <c r="K479" s="7" t="s">
        <v>136</v>
      </c>
      <c r="L479" s="7" t="s">
        <v>200</v>
      </c>
      <c r="M479" s="5"/>
      <c r="N479" s="5"/>
    </row>
    <row r="480" spans="1:14">
      <c r="A480" s="5">
        <v>197</v>
      </c>
      <c r="B480" s="5" t="s">
        <v>1</v>
      </c>
      <c r="C480" s="6">
        <f t="shared" si="30"/>
        <v>5</v>
      </c>
      <c r="D480" s="5" t="s">
        <v>17</v>
      </c>
      <c r="E480" s="6">
        <f t="shared" si="31"/>
        <v>1</v>
      </c>
      <c r="F480" s="5" t="s">
        <v>94</v>
      </c>
      <c r="G480" s="6" t="str">
        <f t="shared" si="17"/>
        <v>D3 TS-4A51</v>
      </c>
      <c r="H480" s="6" t="str">
        <f t="shared" si="32"/>
        <v>2551</v>
      </c>
      <c r="I480" s="6" t="str">
        <f t="shared" si="33"/>
        <v>5751</v>
      </c>
      <c r="J480" s="5" t="s">
        <v>102</v>
      </c>
      <c r="K480" s="7" t="s">
        <v>136</v>
      </c>
      <c r="L480" s="7" t="s">
        <v>200</v>
      </c>
      <c r="M480" s="5"/>
      <c r="N480" s="5"/>
    </row>
    <row r="481" spans="1:14">
      <c r="A481" s="5">
        <v>197</v>
      </c>
      <c r="B481" s="5" t="s">
        <v>1</v>
      </c>
      <c r="C481" s="6">
        <f t="shared" si="30"/>
        <v>5</v>
      </c>
      <c r="D481" s="5" t="s">
        <v>14</v>
      </c>
      <c r="E481" s="6">
        <f t="shared" si="31"/>
        <v>2</v>
      </c>
      <c r="F481" s="5" t="s">
        <v>94</v>
      </c>
      <c r="G481" s="6" t="str">
        <f t="shared" si="17"/>
        <v>D3 TS-4A52</v>
      </c>
      <c r="H481" s="6" t="str">
        <f t="shared" si="32"/>
        <v>2552</v>
      </c>
      <c r="I481" s="6" t="str">
        <f t="shared" si="33"/>
        <v>5752</v>
      </c>
      <c r="J481" s="5" t="s">
        <v>102</v>
      </c>
      <c r="K481" s="7" t="s">
        <v>136</v>
      </c>
      <c r="L481" s="7" t="s">
        <v>200</v>
      </c>
      <c r="M481" s="5"/>
      <c r="N481" s="5"/>
    </row>
    <row r="482" spans="1:14">
      <c r="A482" s="5">
        <v>198</v>
      </c>
      <c r="B482" s="5" t="s">
        <v>13</v>
      </c>
      <c r="C482" s="6">
        <f t="shared" si="30"/>
        <v>1</v>
      </c>
      <c r="D482" s="5" t="s">
        <v>17</v>
      </c>
      <c r="E482" s="6">
        <f t="shared" si="31"/>
        <v>1</v>
      </c>
      <c r="F482" s="5" t="s">
        <v>94</v>
      </c>
      <c r="G482" s="6" t="str">
        <f t="shared" si="17"/>
        <v>D3 TS-4A11</v>
      </c>
      <c r="H482" s="6" t="str">
        <f t="shared" si="32"/>
        <v>0111</v>
      </c>
      <c r="I482" s="6" t="str">
        <f t="shared" si="33"/>
        <v/>
      </c>
      <c r="J482" s="5" t="s">
        <v>103</v>
      </c>
      <c r="K482" s="7" t="s">
        <v>52</v>
      </c>
      <c r="L482" s="7" t="s">
        <v>215</v>
      </c>
      <c r="M482" s="5"/>
      <c r="N482" s="5"/>
    </row>
    <row r="483" spans="1:14">
      <c r="A483" s="5">
        <v>198</v>
      </c>
      <c r="B483" s="5" t="s">
        <v>13</v>
      </c>
      <c r="C483" s="6">
        <f t="shared" si="30"/>
        <v>1</v>
      </c>
      <c r="D483" s="5" t="s">
        <v>14</v>
      </c>
      <c r="E483" s="6">
        <f t="shared" si="31"/>
        <v>2</v>
      </c>
      <c r="F483" s="5" t="s">
        <v>94</v>
      </c>
      <c r="G483" s="6" t="str">
        <f t="shared" si="17"/>
        <v>D3 TS-4A12</v>
      </c>
      <c r="H483" s="6" t="str">
        <f t="shared" si="32"/>
        <v>0112</v>
      </c>
      <c r="I483" s="6" t="str">
        <f t="shared" si="33"/>
        <v/>
      </c>
      <c r="J483" s="5" t="s">
        <v>103</v>
      </c>
      <c r="K483" s="7" t="s">
        <v>52</v>
      </c>
      <c r="L483" s="7" t="s">
        <v>215</v>
      </c>
      <c r="M483" s="5"/>
      <c r="N483" s="5"/>
    </row>
    <row r="484" spans="1:14">
      <c r="A484" s="5">
        <v>199</v>
      </c>
      <c r="B484" s="5" t="s">
        <v>8</v>
      </c>
      <c r="C484" s="6">
        <f t="shared" si="30"/>
        <v>4</v>
      </c>
      <c r="D484" s="5" t="s">
        <v>6</v>
      </c>
      <c r="E484" s="6">
        <f t="shared" si="31"/>
        <v>5</v>
      </c>
      <c r="F484" s="5" t="s">
        <v>94</v>
      </c>
      <c r="G484" s="6" t="str">
        <f t="shared" si="17"/>
        <v>D3 TS-4A45</v>
      </c>
      <c r="H484" s="6" t="str">
        <f t="shared" si="32"/>
        <v>0145</v>
      </c>
      <c r="I484" s="6" t="str">
        <f t="shared" si="33"/>
        <v/>
      </c>
      <c r="J484" s="5" t="s">
        <v>103</v>
      </c>
      <c r="K484" s="7" t="s">
        <v>52</v>
      </c>
      <c r="L484" s="7" t="s">
        <v>215</v>
      </c>
      <c r="M484" s="5"/>
      <c r="N484" s="5"/>
    </row>
    <row r="485" spans="1:14">
      <c r="A485" s="5">
        <v>199</v>
      </c>
      <c r="B485" s="5" t="s">
        <v>8</v>
      </c>
      <c r="C485" s="6">
        <f t="shared" si="30"/>
        <v>4</v>
      </c>
      <c r="D485" s="5" t="s">
        <v>7</v>
      </c>
      <c r="E485" s="6">
        <f t="shared" si="31"/>
        <v>6</v>
      </c>
      <c r="F485" s="5" t="s">
        <v>94</v>
      </c>
      <c r="G485" s="6" t="str">
        <f t="shared" si="17"/>
        <v>D3 TS-4A46</v>
      </c>
      <c r="H485" s="6" t="str">
        <f t="shared" si="32"/>
        <v>0146</v>
      </c>
      <c r="I485" s="6" t="str">
        <f t="shared" si="33"/>
        <v/>
      </c>
      <c r="J485" s="5" t="s">
        <v>103</v>
      </c>
      <c r="K485" s="7" t="s">
        <v>52</v>
      </c>
      <c r="L485" s="7" t="s">
        <v>215</v>
      </c>
      <c r="M485" s="5"/>
      <c r="N485" s="5"/>
    </row>
    <row r="486" spans="1:14">
      <c r="A486" s="5">
        <v>200</v>
      </c>
      <c r="B486" s="5" t="s">
        <v>12</v>
      </c>
      <c r="C486" s="6">
        <f t="shared" si="30"/>
        <v>2</v>
      </c>
      <c r="D486" s="5" t="s">
        <v>6</v>
      </c>
      <c r="E486" s="6">
        <f t="shared" si="31"/>
        <v>5</v>
      </c>
      <c r="F486" s="5" t="s">
        <v>104</v>
      </c>
      <c r="G486" s="6" t="str">
        <f t="shared" si="17"/>
        <v>D3 TS-4B25</v>
      </c>
      <c r="H486" s="6" t="str">
        <f t="shared" si="32"/>
        <v>4225</v>
      </c>
      <c r="I486" s="6" t="str">
        <f t="shared" si="33"/>
        <v/>
      </c>
      <c r="J486" s="5" t="s">
        <v>95</v>
      </c>
      <c r="K486" s="7" t="s">
        <v>96</v>
      </c>
      <c r="L486" s="7" t="s">
        <v>215</v>
      </c>
      <c r="M486" s="5"/>
      <c r="N486" s="5"/>
    </row>
    <row r="487" spans="1:14">
      <c r="A487" s="5">
        <v>200</v>
      </c>
      <c r="B487" s="5" t="s">
        <v>12</v>
      </c>
      <c r="C487" s="6">
        <f t="shared" si="30"/>
        <v>2</v>
      </c>
      <c r="D487" s="5" t="s">
        <v>7</v>
      </c>
      <c r="E487" s="6">
        <f t="shared" si="31"/>
        <v>6</v>
      </c>
      <c r="F487" s="5" t="s">
        <v>104</v>
      </c>
      <c r="G487" s="6" t="str">
        <f t="shared" si="17"/>
        <v>D3 TS-4B26</v>
      </c>
      <c r="H487" s="6" t="str">
        <f t="shared" si="32"/>
        <v>4226</v>
      </c>
      <c r="I487" s="6" t="str">
        <f t="shared" si="33"/>
        <v/>
      </c>
      <c r="J487" s="5" t="s">
        <v>95</v>
      </c>
      <c r="K487" s="7" t="s">
        <v>96</v>
      </c>
      <c r="L487" s="7" t="s">
        <v>215</v>
      </c>
      <c r="M487" s="5"/>
      <c r="N487" s="5"/>
    </row>
    <row r="488" spans="1:14">
      <c r="A488" s="5">
        <v>201</v>
      </c>
      <c r="B488" s="5" t="s">
        <v>22</v>
      </c>
      <c r="C488" s="6">
        <f t="shared" si="30"/>
        <v>3</v>
      </c>
      <c r="D488" s="5" t="s">
        <v>23</v>
      </c>
      <c r="E488" s="6">
        <f t="shared" si="31"/>
        <v>7</v>
      </c>
      <c r="F488" s="5" t="s">
        <v>104</v>
      </c>
      <c r="G488" s="6" t="str">
        <f t="shared" si="17"/>
        <v>D3 TS-4B37</v>
      </c>
      <c r="H488" s="6" t="str">
        <f t="shared" si="32"/>
        <v>4237</v>
      </c>
      <c r="I488" s="6" t="str">
        <f t="shared" si="33"/>
        <v/>
      </c>
      <c r="J488" s="5" t="s">
        <v>95</v>
      </c>
      <c r="K488" s="7" t="s">
        <v>96</v>
      </c>
      <c r="L488" s="7" t="s">
        <v>215</v>
      </c>
      <c r="M488" s="5"/>
      <c r="N488" s="5"/>
    </row>
    <row r="489" spans="1:14">
      <c r="A489" s="5">
        <v>201</v>
      </c>
      <c r="B489" s="5" t="s">
        <v>22</v>
      </c>
      <c r="C489" s="6">
        <f t="shared" si="30"/>
        <v>3</v>
      </c>
      <c r="D489" s="5" t="s">
        <v>26</v>
      </c>
      <c r="E489" s="6">
        <f t="shared" si="31"/>
        <v>8</v>
      </c>
      <c r="F489" s="5" t="s">
        <v>104</v>
      </c>
      <c r="G489" s="6" t="str">
        <f t="shared" si="17"/>
        <v>D3 TS-4B38</v>
      </c>
      <c r="H489" s="6" t="str">
        <f t="shared" si="32"/>
        <v>4238</v>
      </c>
      <c r="I489" s="6" t="str">
        <f t="shared" si="33"/>
        <v/>
      </c>
      <c r="J489" s="5" t="s">
        <v>95</v>
      </c>
      <c r="K489" s="7" t="s">
        <v>96</v>
      </c>
      <c r="L489" s="7" t="s">
        <v>215</v>
      </c>
      <c r="M489" s="5"/>
      <c r="N489" s="5"/>
    </row>
    <row r="490" spans="1:14">
      <c r="A490" s="5">
        <v>202</v>
      </c>
      <c r="B490" s="5" t="s">
        <v>13</v>
      </c>
      <c r="C490" s="6">
        <f t="shared" si="30"/>
        <v>1</v>
      </c>
      <c r="D490" s="5" t="s">
        <v>2</v>
      </c>
      <c r="E490" s="6">
        <f t="shared" si="31"/>
        <v>4</v>
      </c>
      <c r="F490" s="5" t="s">
        <v>104</v>
      </c>
      <c r="G490" s="6" t="str">
        <f t="shared" si="17"/>
        <v>D3 TS-4B14</v>
      </c>
      <c r="H490" s="6" t="str">
        <f t="shared" si="32"/>
        <v>1014</v>
      </c>
      <c r="I490" s="6" t="str">
        <f t="shared" si="33"/>
        <v/>
      </c>
      <c r="J490" s="5" t="s">
        <v>97</v>
      </c>
      <c r="K490" s="7" t="s">
        <v>98</v>
      </c>
      <c r="L490" s="7" t="s">
        <v>215</v>
      </c>
      <c r="M490" s="5"/>
      <c r="N490" s="5"/>
    </row>
    <row r="491" spans="1:14">
      <c r="A491" s="5">
        <v>202</v>
      </c>
      <c r="B491" s="5" t="s">
        <v>13</v>
      </c>
      <c r="C491" s="6">
        <f t="shared" si="30"/>
        <v>1</v>
      </c>
      <c r="D491" s="5" t="s">
        <v>6</v>
      </c>
      <c r="E491" s="6">
        <f t="shared" si="31"/>
        <v>5</v>
      </c>
      <c r="F491" s="5" t="s">
        <v>104</v>
      </c>
      <c r="G491" s="6" t="str">
        <f t="shared" si="17"/>
        <v>D3 TS-4B15</v>
      </c>
      <c r="H491" s="6" t="str">
        <f t="shared" si="32"/>
        <v>1015</v>
      </c>
      <c r="I491" s="6" t="str">
        <f t="shared" si="33"/>
        <v/>
      </c>
      <c r="J491" s="5" t="s">
        <v>97</v>
      </c>
      <c r="K491" s="7" t="s">
        <v>98</v>
      </c>
      <c r="L491" s="7" t="s">
        <v>215</v>
      </c>
      <c r="M491" s="5"/>
      <c r="N491" s="5"/>
    </row>
    <row r="492" spans="1:14">
      <c r="A492" s="5">
        <v>202</v>
      </c>
      <c r="B492" s="5" t="s">
        <v>13</v>
      </c>
      <c r="C492" s="6">
        <f t="shared" si="30"/>
        <v>1</v>
      </c>
      <c r="D492" s="5" t="s">
        <v>7</v>
      </c>
      <c r="E492" s="6">
        <f t="shared" si="31"/>
        <v>6</v>
      </c>
      <c r="F492" s="5" t="s">
        <v>104</v>
      </c>
      <c r="G492" s="6" t="str">
        <f t="shared" si="17"/>
        <v>D3 TS-4B16</v>
      </c>
      <c r="H492" s="6" t="str">
        <f t="shared" si="32"/>
        <v>1016</v>
      </c>
      <c r="I492" s="6" t="str">
        <f t="shared" si="33"/>
        <v/>
      </c>
      <c r="J492" s="5" t="s">
        <v>97</v>
      </c>
      <c r="K492" s="7" t="s">
        <v>98</v>
      </c>
      <c r="L492" s="7" t="s">
        <v>215</v>
      </c>
      <c r="M492" s="5"/>
      <c r="N492" s="5"/>
    </row>
    <row r="493" spans="1:14">
      <c r="A493" s="5">
        <v>203</v>
      </c>
      <c r="B493" s="5" t="s">
        <v>12</v>
      </c>
      <c r="C493" s="6">
        <f t="shared" si="30"/>
        <v>2</v>
      </c>
      <c r="D493" s="5" t="s">
        <v>9</v>
      </c>
      <c r="E493" s="6">
        <f t="shared" si="31"/>
        <v>3</v>
      </c>
      <c r="F493" s="5" t="s">
        <v>104</v>
      </c>
      <c r="G493" s="6" t="str">
        <f t="shared" si="17"/>
        <v>D3 TS-4B23</v>
      </c>
      <c r="H493" s="6" t="str">
        <f t="shared" si="32"/>
        <v>1023</v>
      </c>
      <c r="I493" s="6" t="str">
        <f t="shared" si="33"/>
        <v/>
      </c>
      <c r="J493" s="5" t="s">
        <v>97</v>
      </c>
      <c r="K493" s="7" t="s">
        <v>98</v>
      </c>
      <c r="L493" s="7" t="s">
        <v>215</v>
      </c>
      <c r="M493" s="5"/>
      <c r="N493" s="5"/>
    </row>
    <row r="494" spans="1:14">
      <c r="A494" s="5">
        <v>203</v>
      </c>
      <c r="B494" s="5" t="s">
        <v>12</v>
      </c>
      <c r="C494" s="6">
        <f t="shared" si="30"/>
        <v>2</v>
      </c>
      <c r="D494" s="5" t="s">
        <v>2</v>
      </c>
      <c r="E494" s="6">
        <f t="shared" si="31"/>
        <v>4</v>
      </c>
      <c r="F494" s="5" t="s">
        <v>104</v>
      </c>
      <c r="G494" s="6" t="str">
        <f t="shared" si="17"/>
        <v>D3 TS-4B24</v>
      </c>
      <c r="H494" s="6" t="str">
        <f t="shared" si="32"/>
        <v>1024</v>
      </c>
      <c r="I494" s="6" t="str">
        <f t="shared" si="33"/>
        <v/>
      </c>
      <c r="J494" s="5" t="s">
        <v>97</v>
      </c>
      <c r="K494" s="7" t="s">
        <v>98</v>
      </c>
      <c r="L494" s="7" t="s">
        <v>215</v>
      </c>
      <c r="M494" s="5"/>
      <c r="N494" s="5"/>
    </row>
    <row r="495" spans="1:14">
      <c r="A495" s="5">
        <v>204</v>
      </c>
      <c r="B495" s="5" t="s">
        <v>13</v>
      </c>
      <c r="C495" s="6">
        <f t="shared" si="30"/>
        <v>1</v>
      </c>
      <c r="D495" s="5" t="s">
        <v>23</v>
      </c>
      <c r="E495" s="6">
        <f t="shared" si="31"/>
        <v>7</v>
      </c>
      <c r="F495" s="5" t="s">
        <v>104</v>
      </c>
      <c r="G495" s="6" t="str">
        <f t="shared" si="17"/>
        <v>D3 TS-4B17</v>
      </c>
      <c r="H495" s="6" t="str">
        <f t="shared" si="32"/>
        <v>4817</v>
      </c>
      <c r="I495" s="6" t="str">
        <f t="shared" si="33"/>
        <v>2917</v>
      </c>
      <c r="J495" s="5" t="s">
        <v>99</v>
      </c>
      <c r="K495" s="7" t="s">
        <v>149</v>
      </c>
      <c r="L495" s="7" t="s">
        <v>205</v>
      </c>
      <c r="M495" s="5"/>
      <c r="N495" s="5"/>
    </row>
    <row r="496" spans="1:14">
      <c r="A496" s="5">
        <v>204</v>
      </c>
      <c r="B496" s="5" t="s">
        <v>13</v>
      </c>
      <c r="C496" s="6">
        <f t="shared" si="30"/>
        <v>1</v>
      </c>
      <c r="D496" s="5" t="s">
        <v>26</v>
      </c>
      <c r="E496" s="6">
        <f t="shared" si="31"/>
        <v>8</v>
      </c>
      <c r="F496" s="5" t="s">
        <v>104</v>
      </c>
      <c r="G496" s="6" t="str">
        <f t="shared" si="17"/>
        <v>D3 TS-4B18</v>
      </c>
      <c r="H496" s="6" t="str">
        <f t="shared" si="32"/>
        <v>4818</v>
      </c>
      <c r="I496" s="6" t="str">
        <f t="shared" si="33"/>
        <v>2918</v>
      </c>
      <c r="J496" s="5" t="s">
        <v>99</v>
      </c>
      <c r="K496" s="7" t="s">
        <v>149</v>
      </c>
      <c r="L496" s="7" t="s">
        <v>205</v>
      </c>
      <c r="M496" s="5"/>
      <c r="N496" s="5"/>
    </row>
    <row r="497" spans="1:14">
      <c r="A497" s="5">
        <v>205</v>
      </c>
      <c r="B497" s="5" t="s">
        <v>22</v>
      </c>
      <c r="C497" s="6">
        <f t="shared" si="30"/>
        <v>3</v>
      </c>
      <c r="D497" s="5" t="s">
        <v>2</v>
      </c>
      <c r="E497" s="6">
        <f t="shared" si="31"/>
        <v>4</v>
      </c>
      <c r="F497" s="5" t="s">
        <v>104</v>
      </c>
      <c r="G497" s="6" t="str">
        <f t="shared" si="17"/>
        <v>D3 TS-4B34</v>
      </c>
      <c r="H497" s="6" t="str">
        <f t="shared" si="32"/>
        <v>4834</v>
      </c>
      <c r="I497" s="6" t="str">
        <f t="shared" si="33"/>
        <v>2934</v>
      </c>
      <c r="J497" s="5" t="s">
        <v>99</v>
      </c>
      <c r="K497" s="7" t="s">
        <v>149</v>
      </c>
      <c r="L497" s="7" t="s">
        <v>205</v>
      </c>
      <c r="M497" s="5"/>
      <c r="N497" s="5"/>
    </row>
    <row r="498" spans="1:14">
      <c r="A498" s="5">
        <v>205</v>
      </c>
      <c r="B498" s="5" t="s">
        <v>22</v>
      </c>
      <c r="C498" s="6">
        <f t="shared" si="30"/>
        <v>3</v>
      </c>
      <c r="D498" s="5" t="s">
        <v>6</v>
      </c>
      <c r="E498" s="6">
        <f t="shared" si="31"/>
        <v>5</v>
      </c>
      <c r="F498" s="5" t="s">
        <v>104</v>
      </c>
      <c r="G498" s="6" t="str">
        <f t="shared" si="17"/>
        <v>D3 TS-4B35</v>
      </c>
      <c r="H498" s="6" t="str">
        <f t="shared" si="32"/>
        <v>4835</v>
      </c>
      <c r="I498" s="6" t="str">
        <f t="shared" si="33"/>
        <v>2935</v>
      </c>
      <c r="J498" s="5" t="s">
        <v>99</v>
      </c>
      <c r="K498" s="7" t="s">
        <v>149</v>
      </c>
      <c r="L498" s="7" t="s">
        <v>205</v>
      </c>
      <c r="M498" s="5"/>
      <c r="N498" s="5"/>
    </row>
    <row r="499" spans="1:14">
      <c r="A499" s="5">
        <v>206</v>
      </c>
      <c r="B499" s="5" t="s">
        <v>1</v>
      </c>
      <c r="C499" s="6">
        <f t="shared" si="30"/>
        <v>5</v>
      </c>
      <c r="D499" s="5" t="s">
        <v>6</v>
      </c>
      <c r="E499" s="6">
        <f t="shared" si="31"/>
        <v>5</v>
      </c>
      <c r="F499" s="5" t="s">
        <v>104</v>
      </c>
      <c r="G499" s="6" t="str">
        <f t="shared" si="17"/>
        <v>D3 TS-4B55</v>
      </c>
      <c r="H499" s="6" t="str">
        <f t="shared" si="32"/>
        <v>2355</v>
      </c>
      <c r="I499" s="6" t="str">
        <f t="shared" si="33"/>
        <v/>
      </c>
      <c r="J499" s="5" t="s">
        <v>100</v>
      </c>
      <c r="K499" s="7" t="s">
        <v>93</v>
      </c>
      <c r="L499" s="7" t="s">
        <v>215</v>
      </c>
      <c r="M499" s="5"/>
      <c r="N499" s="5"/>
    </row>
    <row r="500" spans="1:14">
      <c r="A500" s="5">
        <v>206</v>
      </c>
      <c r="B500" s="5" t="s">
        <v>1</v>
      </c>
      <c r="C500" s="6">
        <f t="shared" si="30"/>
        <v>5</v>
      </c>
      <c r="D500" s="5" t="s">
        <v>7</v>
      </c>
      <c r="E500" s="6">
        <f t="shared" si="31"/>
        <v>6</v>
      </c>
      <c r="F500" s="5" t="s">
        <v>104</v>
      </c>
      <c r="G500" s="6" t="str">
        <f t="shared" si="17"/>
        <v>D3 TS-4B56</v>
      </c>
      <c r="H500" s="6" t="str">
        <f t="shared" si="32"/>
        <v>2356</v>
      </c>
      <c r="I500" s="6" t="str">
        <f t="shared" si="33"/>
        <v/>
      </c>
      <c r="J500" s="5" t="s">
        <v>100</v>
      </c>
      <c r="K500" s="7" t="s">
        <v>93</v>
      </c>
      <c r="L500" s="7" t="s">
        <v>215</v>
      </c>
      <c r="M500" s="5"/>
      <c r="N500" s="5"/>
    </row>
    <row r="501" spans="1:14">
      <c r="A501" s="5">
        <v>207</v>
      </c>
      <c r="B501" s="5" t="s">
        <v>8</v>
      </c>
      <c r="C501" s="6">
        <f t="shared" si="30"/>
        <v>4</v>
      </c>
      <c r="D501" s="5" t="s">
        <v>6</v>
      </c>
      <c r="E501" s="6">
        <f t="shared" si="31"/>
        <v>5</v>
      </c>
      <c r="F501" s="5" t="s">
        <v>104</v>
      </c>
      <c r="G501" s="6" t="str">
        <f t="shared" si="17"/>
        <v>D3 TS-4B45</v>
      </c>
      <c r="H501" s="6" t="str">
        <f t="shared" si="32"/>
        <v>2345</v>
      </c>
      <c r="I501" s="6" t="str">
        <f t="shared" si="33"/>
        <v/>
      </c>
      <c r="J501" s="5" t="s">
        <v>100</v>
      </c>
      <c r="K501" s="7" t="s">
        <v>93</v>
      </c>
      <c r="L501" s="7" t="s">
        <v>215</v>
      </c>
      <c r="M501" s="5"/>
      <c r="N501" s="5"/>
    </row>
    <row r="502" spans="1:14">
      <c r="A502" s="5">
        <v>207</v>
      </c>
      <c r="B502" s="5" t="s">
        <v>8</v>
      </c>
      <c r="C502" s="6">
        <f t="shared" si="30"/>
        <v>4</v>
      </c>
      <c r="D502" s="5" t="s">
        <v>7</v>
      </c>
      <c r="E502" s="6">
        <f t="shared" si="31"/>
        <v>6</v>
      </c>
      <c r="F502" s="5" t="s">
        <v>104</v>
      </c>
      <c r="G502" s="6" t="str">
        <f t="shared" si="17"/>
        <v>D3 TS-4B46</v>
      </c>
      <c r="H502" s="6" t="str">
        <f t="shared" si="32"/>
        <v>2346</v>
      </c>
      <c r="I502" s="6" t="str">
        <f t="shared" si="33"/>
        <v/>
      </c>
      <c r="J502" s="5" t="s">
        <v>100</v>
      </c>
      <c r="K502" s="7" t="s">
        <v>93</v>
      </c>
      <c r="L502" s="7" t="s">
        <v>215</v>
      </c>
      <c r="M502" s="5"/>
      <c r="N502" s="5"/>
    </row>
    <row r="503" spans="1:14">
      <c r="A503" s="5">
        <v>208</v>
      </c>
      <c r="B503" s="5" t="s">
        <v>8</v>
      </c>
      <c r="C503" s="6">
        <f t="shared" si="30"/>
        <v>4</v>
      </c>
      <c r="D503" s="5" t="s">
        <v>17</v>
      </c>
      <c r="E503" s="6">
        <f t="shared" si="31"/>
        <v>1</v>
      </c>
      <c r="F503" s="5" t="s">
        <v>104</v>
      </c>
      <c r="G503" s="6" t="str">
        <f t="shared" si="17"/>
        <v>D3 TS-4B41</v>
      </c>
      <c r="H503" s="6" t="str">
        <f t="shared" si="32"/>
        <v>1941</v>
      </c>
      <c r="I503" s="6" t="str">
        <f t="shared" si="33"/>
        <v>5341</v>
      </c>
      <c r="J503" s="5" t="s">
        <v>101</v>
      </c>
      <c r="K503" s="7" t="s">
        <v>61</v>
      </c>
      <c r="L503" s="7" t="s">
        <v>203</v>
      </c>
      <c r="M503" s="5"/>
      <c r="N503" s="5"/>
    </row>
    <row r="504" spans="1:14">
      <c r="A504" s="5">
        <v>208</v>
      </c>
      <c r="B504" s="5" t="s">
        <v>8</v>
      </c>
      <c r="C504" s="6">
        <f t="shared" si="30"/>
        <v>4</v>
      </c>
      <c r="D504" s="5" t="s">
        <v>14</v>
      </c>
      <c r="E504" s="6">
        <f t="shared" si="31"/>
        <v>2</v>
      </c>
      <c r="F504" s="5" t="s">
        <v>104</v>
      </c>
      <c r="G504" s="6" t="str">
        <f t="shared" si="17"/>
        <v>D3 TS-4B42</v>
      </c>
      <c r="H504" s="6" t="str">
        <f t="shared" si="32"/>
        <v>1942</v>
      </c>
      <c r="I504" s="6" t="str">
        <f t="shared" si="33"/>
        <v>5342</v>
      </c>
      <c r="J504" s="5" t="s">
        <v>101</v>
      </c>
      <c r="K504" s="7" t="s">
        <v>61</v>
      </c>
      <c r="L504" s="7" t="s">
        <v>203</v>
      </c>
      <c r="M504" s="5"/>
      <c r="N504" s="5"/>
    </row>
    <row r="505" spans="1:14">
      <c r="A505" s="5">
        <v>209</v>
      </c>
      <c r="B505" s="5" t="s">
        <v>13</v>
      </c>
      <c r="C505" s="6">
        <f t="shared" si="30"/>
        <v>1</v>
      </c>
      <c r="D505" s="5" t="s">
        <v>17</v>
      </c>
      <c r="E505" s="6">
        <f t="shared" si="31"/>
        <v>1</v>
      </c>
      <c r="F505" s="5" t="s">
        <v>104</v>
      </c>
      <c r="G505" s="6" t="str">
        <f t="shared" si="17"/>
        <v>D3 TS-4B11</v>
      </c>
      <c r="H505" s="6" t="str">
        <f t="shared" si="32"/>
        <v>1911</v>
      </c>
      <c r="I505" s="6" t="str">
        <f t="shared" si="33"/>
        <v>5311</v>
      </c>
      <c r="J505" s="5" t="s">
        <v>101</v>
      </c>
      <c r="K505" s="7" t="s">
        <v>61</v>
      </c>
      <c r="L505" s="7" t="s">
        <v>203</v>
      </c>
      <c r="M505" s="5"/>
      <c r="N505" s="5"/>
    </row>
    <row r="506" spans="1:14">
      <c r="A506" s="5">
        <v>209</v>
      </c>
      <c r="B506" s="5" t="s">
        <v>13</v>
      </c>
      <c r="C506" s="6">
        <f t="shared" si="30"/>
        <v>1</v>
      </c>
      <c r="D506" s="5" t="s">
        <v>14</v>
      </c>
      <c r="E506" s="6">
        <f t="shared" si="31"/>
        <v>2</v>
      </c>
      <c r="F506" s="5" t="s">
        <v>104</v>
      </c>
      <c r="G506" s="6" t="str">
        <f t="shared" si="17"/>
        <v>D3 TS-4B12</v>
      </c>
      <c r="H506" s="6" t="str">
        <f t="shared" si="32"/>
        <v>1912</v>
      </c>
      <c r="I506" s="6" t="str">
        <f t="shared" si="33"/>
        <v>5312</v>
      </c>
      <c r="J506" s="5" t="s">
        <v>101</v>
      </c>
      <c r="K506" s="7" t="s">
        <v>61</v>
      </c>
      <c r="L506" s="7" t="s">
        <v>203</v>
      </c>
      <c r="M506" s="5"/>
      <c r="N506" s="5"/>
    </row>
    <row r="507" spans="1:14">
      <c r="A507" s="5">
        <v>210</v>
      </c>
      <c r="B507" s="5" t="s">
        <v>12</v>
      </c>
      <c r="C507" s="6">
        <f t="shared" si="30"/>
        <v>2</v>
      </c>
      <c r="D507" s="5" t="s">
        <v>17</v>
      </c>
      <c r="E507" s="6">
        <f t="shared" si="31"/>
        <v>1</v>
      </c>
      <c r="F507" s="5" t="s">
        <v>104</v>
      </c>
      <c r="G507" s="6" t="str">
        <f t="shared" si="17"/>
        <v>D3 TS-4B21</v>
      </c>
      <c r="H507" s="6" t="str">
        <f t="shared" si="32"/>
        <v>2521</v>
      </c>
      <c r="I507" s="6" t="str">
        <f t="shared" si="33"/>
        <v>5721</v>
      </c>
      <c r="J507" s="5" t="s">
        <v>102</v>
      </c>
      <c r="K507" s="7" t="s">
        <v>136</v>
      </c>
      <c r="L507" s="7" t="s">
        <v>200</v>
      </c>
      <c r="M507" s="5"/>
      <c r="N507" s="5"/>
    </row>
    <row r="508" spans="1:14">
      <c r="A508" s="5">
        <v>210</v>
      </c>
      <c r="B508" s="5" t="s">
        <v>12</v>
      </c>
      <c r="C508" s="6">
        <f t="shared" si="30"/>
        <v>2</v>
      </c>
      <c r="D508" s="5" t="s">
        <v>14</v>
      </c>
      <c r="E508" s="6">
        <f t="shared" si="31"/>
        <v>2</v>
      </c>
      <c r="F508" s="5" t="s">
        <v>104</v>
      </c>
      <c r="G508" s="6" t="str">
        <f t="shared" si="17"/>
        <v>D3 TS-4B22</v>
      </c>
      <c r="H508" s="6" t="str">
        <f t="shared" si="32"/>
        <v>2522</v>
      </c>
      <c r="I508" s="6" t="str">
        <f t="shared" si="33"/>
        <v>5722</v>
      </c>
      <c r="J508" s="5" t="s">
        <v>102</v>
      </c>
      <c r="K508" s="7" t="s">
        <v>136</v>
      </c>
      <c r="L508" s="7" t="s">
        <v>200</v>
      </c>
      <c r="M508" s="5"/>
      <c r="N508" s="5"/>
    </row>
    <row r="509" spans="1:14">
      <c r="A509" s="5">
        <v>211</v>
      </c>
      <c r="B509" s="5" t="s">
        <v>8</v>
      </c>
      <c r="C509" s="6">
        <f t="shared" si="30"/>
        <v>4</v>
      </c>
      <c r="D509" s="5" t="s">
        <v>9</v>
      </c>
      <c r="E509" s="6">
        <f t="shared" si="31"/>
        <v>3</v>
      </c>
      <c r="F509" s="5" t="s">
        <v>104</v>
      </c>
      <c r="G509" s="6" t="str">
        <f t="shared" si="17"/>
        <v>D3 TS-4B43</v>
      </c>
      <c r="H509" s="6" t="str">
        <f t="shared" si="32"/>
        <v>2543</v>
      </c>
      <c r="I509" s="6" t="str">
        <f t="shared" si="33"/>
        <v>5743</v>
      </c>
      <c r="J509" s="5" t="s">
        <v>102</v>
      </c>
      <c r="K509" s="7" t="s">
        <v>136</v>
      </c>
      <c r="L509" s="7" t="s">
        <v>200</v>
      </c>
      <c r="M509" s="5"/>
      <c r="N509" s="5"/>
    </row>
    <row r="510" spans="1:14">
      <c r="A510" s="5">
        <v>211</v>
      </c>
      <c r="B510" s="5" t="s">
        <v>8</v>
      </c>
      <c r="C510" s="6">
        <f t="shared" si="30"/>
        <v>4</v>
      </c>
      <c r="D510" s="5" t="s">
        <v>2</v>
      </c>
      <c r="E510" s="6">
        <f t="shared" si="31"/>
        <v>4</v>
      </c>
      <c r="F510" s="5" t="s">
        <v>104</v>
      </c>
      <c r="G510" s="6" t="str">
        <f t="shared" si="17"/>
        <v>D3 TS-4B44</v>
      </c>
      <c r="H510" s="6" t="str">
        <f t="shared" si="32"/>
        <v>2544</v>
      </c>
      <c r="I510" s="6" t="str">
        <f t="shared" si="33"/>
        <v>5744</v>
      </c>
      <c r="J510" s="5" t="s">
        <v>102</v>
      </c>
      <c r="K510" s="7" t="s">
        <v>136</v>
      </c>
      <c r="L510" s="7" t="s">
        <v>200</v>
      </c>
      <c r="M510" s="5"/>
      <c r="N510" s="5"/>
    </row>
    <row r="511" spans="1:14">
      <c r="A511" s="5">
        <v>212</v>
      </c>
      <c r="B511" s="5" t="s">
        <v>1</v>
      </c>
      <c r="C511" s="6">
        <f t="shared" si="30"/>
        <v>5</v>
      </c>
      <c r="D511" s="5" t="s">
        <v>14</v>
      </c>
      <c r="E511" s="6">
        <f t="shared" si="31"/>
        <v>2</v>
      </c>
      <c r="F511" s="5" t="s">
        <v>104</v>
      </c>
      <c r="G511" s="6" t="str">
        <f t="shared" si="17"/>
        <v>D3 TS-4B52</v>
      </c>
      <c r="H511" s="6" t="str">
        <f t="shared" si="32"/>
        <v>0152</v>
      </c>
      <c r="I511" s="6" t="str">
        <f t="shared" si="33"/>
        <v/>
      </c>
      <c r="J511" s="5" t="s">
        <v>103</v>
      </c>
      <c r="K511" s="7" t="s">
        <v>52</v>
      </c>
      <c r="L511" s="7" t="s">
        <v>215</v>
      </c>
      <c r="M511" s="5"/>
      <c r="N511" s="5"/>
    </row>
    <row r="512" spans="1:14">
      <c r="A512" s="5">
        <v>212</v>
      </c>
      <c r="B512" s="5" t="s">
        <v>1</v>
      </c>
      <c r="C512" s="6">
        <f t="shared" si="30"/>
        <v>5</v>
      </c>
      <c r="D512" s="5" t="s">
        <v>9</v>
      </c>
      <c r="E512" s="6">
        <f t="shared" si="31"/>
        <v>3</v>
      </c>
      <c r="F512" s="5" t="s">
        <v>104</v>
      </c>
      <c r="G512" s="6" t="str">
        <f t="shared" ref="G512:G763" si="34">F512&amp;C512&amp;E512</f>
        <v>D3 TS-4B53</v>
      </c>
      <c r="H512" s="6" t="str">
        <f t="shared" si="32"/>
        <v>0153</v>
      </c>
      <c r="I512" s="6" t="str">
        <f t="shared" si="33"/>
        <v/>
      </c>
      <c r="J512" s="5" t="s">
        <v>103</v>
      </c>
      <c r="K512" s="7" t="s">
        <v>52</v>
      </c>
      <c r="L512" s="7" t="s">
        <v>215</v>
      </c>
      <c r="M512" s="5"/>
      <c r="N512" s="5"/>
    </row>
    <row r="513" spans="1:14">
      <c r="A513" s="5">
        <v>213</v>
      </c>
      <c r="B513" s="5" t="s">
        <v>8</v>
      </c>
      <c r="C513" s="6">
        <f t="shared" si="30"/>
        <v>4</v>
      </c>
      <c r="D513" s="5" t="s">
        <v>23</v>
      </c>
      <c r="E513" s="6">
        <f t="shared" si="31"/>
        <v>7</v>
      </c>
      <c r="F513" s="5" t="s">
        <v>104</v>
      </c>
      <c r="G513" s="6" t="str">
        <f t="shared" si="34"/>
        <v>D3 TS-4B47</v>
      </c>
      <c r="H513" s="6" t="str">
        <f t="shared" si="32"/>
        <v>0147</v>
      </c>
      <c r="I513" s="6" t="str">
        <f t="shared" si="33"/>
        <v/>
      </c>
      <c r="J513" s="5" t="s">
        <v>103</v>
      </c>
      <c r="K513" s="7" t="s">
        <v>52</v>
      </c>
      <c r="L513" s="7" t="s">
        <v>215</v>
      </c>
      <c r="M513" s="5"/>
      <c r="N513" s="5"/>
    </row>
    <row r="514" spans="1:14">
      <c r="A514" s="5">
        <v>213</v>
      </c>
      <c r="B514" s="5" t="s">
        <v>8</v>
      </c>
      <c r="C514" s="6">
        <f t="shared" ref="C514:C577" si="35">VLOOKUP(B514,Hari,2,FALSE)</f>
        <v>4</v>
      </c>
      <c r="D514" s="5" t="s">
        <v>26</v>
      </c>
      <c r="E514" s="6">
        <f t="shared" ref="E514:E577" si="36">VLOOKUP(D514,Jam,2,FALSE)</f>
        <v>8</v>
      </c>
      <c r="F514" s="5" t="s">
        <v>104</v>
      </c>
      <c r="G514" s="6" t="str">
        <f t="shared" si="34"/>
        <v>D3 TS-4B48</v>
      </c>
      <c r="H514" s="6" t="str">
        <f t="shared" si="32"/>
        <v>0148</v>
      </c>
      <c r="I514" s="6" t="str">
        <f t="shared" si="33"/>
        <v/>
      </c>
      <c r="J514" s="5" t="s">
        <v>103</v>
      </c>
      <c r="K514" s="7" t="s">
        <v>52</v>
      </c>
      <c r="L514" s="7" t="s">
        <v>215</v>
      </c>
      <c r="M514" s="5"/>
      <c r="N514" s="5"/>
    </row>
    <row r="515" spans="1:14">
      <c r="A515" s="5">
        <v>214</v>
      </c>
      <c r="B515" s="5" t="s">
        <v>1</v>
      </c>
      <c r="C515" s="6">
        <f t="shared" si="35"/>
        <v>5</v>
      </c>
      <c r="D515" s="5" t="s">
        <v>17</v>
      </c>
      <c r="E515" s="6">
        <f t="shared" si="36"/>
        <v>1</v>
      </c>
      <c r="F515" s="5" t="s">
        <v>105</v>
      </c>
      <c r="G515" s="6" t="str">
        <f t="shared" si="34"/>
        <v>D3 TS-4C51</v>
      </c>
      <c r="H515" s="6" t="str">
        <f t="shared" ref="H515:H578" si="37">LEFT(K515,2)&amp;$C515&amp;$E515</f>
        <v>4251</v>
      </c>
      <c r="I515" s="6" t="str">
        <f t="shared" ref="I515:I578" si="38">IF(LEFT(L515,2)&lt;&gt;"",LEFT(L515,2)&amp;$C515&amp;$E515,"")</f>
        <v/>
      </c>
      <c r="J515" s="5" t="s">
        <v>95</v>
      </c>
      <c r="K515" s="7" t="s">
        <v>96</v>
      </c>
      <c r="L515" s="7" t="s">
        <v>215</v>
      </c>
      <c r="M515" s="5"/>
      <c r="N515" s="5"/>
    </row>
    <row r="516" spans="1:14">
      <c r="A516" s="5">
        <v>214</v>
      </c>
      <c r="B516" s="5" t="s">
        <v>1</v>
      </c>
      <c r="C516" s="6">
        <f t="shared" si="35"/>
        <v>5</v>
      </c>
      <c r="D516" s="5" t="s">
        <v>14</v>
      </c>
      <c r="E516" s="6">
        <f t="shared" si="36"/>
        <v>2</v>
      </c>
      <c r="F516" s="5" t="s">
        <v>105</v>
      </c>
      <c r="G516" s="6" t="str">
        <f t="shared" si="34"/>
        <v>D3 TS-4C52</v>
      </c>
      <c r="H516" s="6" t="str">
        <f t="shared" si="37"/>
        <v>4252</v>
      </c>
      <c r="I516" s="6" t="str">
        <f t="shared" si="38"/>
        <v/>
      </c>
      <c r="J516" s="5" t="s">
        <v>95</v>
      </c>
      <c r="K516" s="7" t="s">
        <v>96</v>
      </c>
      <c r="L516" s="7" t="s">
        <v>215</v>
      </c>
      <c r="M516" s="5"/>
      <c r="N516" s="5"/>
    </row>
    <row r="517" spans="1:14">
      <c r="A517" s="5">
        <v>215</v>
      </c>
      <c r="B517" s="5" t="s">
        <v>13</v>
      </c>
      <c r="C517" s="6">
        <f t="shared" si="35"/>
        <v>1</v>
      </c>
      <c r="D517" s="5" t="s">
        <v>17</v>
      </c>
      <c r="E517" s="6">
        <f t="shared" si="36"/>
        <v>1</v>
      </c>
      <c r="F517" s="5" t="s">
        <v>105</v>
      </c>
      <c r="G517" s="6" t="str">
        <f t="shared" si="34"/>
        <v>D3 TS-4C11</v>
      </c>
      <c r="H517" s="6" t="str">
        <f t="shared" si="37"/>
        <v>4211</v>
      </c>
      <c r="I517" s="6" t="str">
        <f t="shared" si="38"/>
        <v/>
      </c>
      <c r="J517" s="5" t="s">
        <v>95</v>
      </c>
      <c r="K517" s="7" t="s">
        <v>96</v>
      </c>
      <c r="L517" s="7" t="s">
        <v>215</v>
      </c>
      <c r="M517" s="5"/>
      <c r="N517" s="5"/>
    </row>
    <row r="518" spans="1:14">
      <c r="A518" s="5">
        <v>215</v>
      </c>
      <c r="B518" s="5" t="s">
        <v>13</v>
      </c>
      <c r="C518" s="6">
        <f t="shared" si="35"/>
        <v>1</v>
      </c>
      <c r="D518" s="5" t="s">
        <v>14</v>
      </c>
      <c r="E518" s="6">
        <f t="shared" si="36"/>
        <v>2</v>
      </c>
      <c r="F518" s="5" t="s">
        <v>105</v>
      </c>
      <c r="G518" s="6" t="str">
        <f t="shared" si="34"/>
        <v>D3 TS-4C12</v>
      </c>
      <c r="H518" s="6" t="str">
        <f t="shared" si="37"/>
        <v>4212</v>
      </c>
      <c r="I518" s="6" t="str">
        <f t="shared" si="38"/>
        <v/>
      </c>
      <c r="J518" s="5" t="s">
        <v>95</v>
      </c>
      <c r="K518" s="7" t="s">
        <v>96</v>
      </c>
      <c r="L518" s="7" t="s">
        <v>215</v>
      </c>
      <c r="M518" s="5"/>
      <c r="N518" s="5"/>
    </row>
    <row r="519" spans="1:14">
      <c r="A519" s="5">
        <v>216</v>
      </c>
      <c r="B519" s="5" t="s">
        <v>12</v>
      </c>
      <c r="C519" s="6">
        <f t="shared" si="35"/>
        <v>2</v>
      </c>
      <c r="D519" s="5" t="s">
        <v>7</v>
      </c>
      <c r="E519" s="6">
        <f t="shared" si="36"/>
        <v>6</v>
      </c>
      <c r="F519" s="5" t="s">
        <v>105</v>
      </c>
      <c r="G519" s="6" t="str">
        <f t="shared" si="34"/>
        <v>D3 TS-4C26</v>
      </c>
      <c r="H519" s="6" t="str">
        <f t="shared" si="37"/>
        <v>1026</v>
      </c>
      <c r="I519" s="6" t="str">
        <f t="shared" si="38"/>
        <v/>
      </c>
      <c r="J519" s="5" t="s">
        <v>97</v>
      </c>
      <c r="K519" s="7" t="s">
        <v>98</v>
      </c>
      <c r="L519" s="7" t="s">
        <v>215</v>
      </c>
      <c r="M519" s="5"/>
      <c r="N519" s="5"/>
    </row>
    <row r="520" spans="1:14">
      <c r="A520" s="5">
        <v>216</v>
      </c>
      <c r="B520" s="5" t="s">
        <v>12</v>
      </c>
      <c r="C520" s="6">
        <f t="shared" si="35"/>
        <v>2</v>
      </c>
      <c r="D520" s="5" t="s">
        <v>23</v>
      </c>
      <c r="E520" s="6">
        <f t="shared" si="36"/>
        <v>7</v>
      </c>
      <c r="F520" s="5" t="s">
        <v>105</v>
      </c>
      <c r="G520" s="6" t="str">
        <f t="shared" si="34"/>
        <v>D3 TS-4C27</v>
      </c>
      <c r="H520" s="6" t="str">
        <f t="shared" si="37"/>
        <v>1027</v>
      </c>
      <c r="I520" s="6" t="str">
        <f t="shared" si="38"/>
        <v/>
      </c>
      <c r="J520" s="5" t="s">
        <v>97</v>
      </c>
      <c r="K520" s="7" t="s">
        <v>98</v>
      </c>
      <c r="L520" s="7" t="s">
        <v>215</v>
      </c>
      <c r="M520" s="5"/>
      <c r="N520" s="5"/>
    </row>
    <row r="521" spans="1:14">
      <c r="A521" s="5">
        <v>216</v>
      </c>
      <c r="B521" s="5" t="s">
        <v>12</v>
      </c>
      <c r="C521" s="6">
        <f t="shared" si="35"/>
        <v>2</v>
      </c>
      <c r="D521" s="5" t="s">
        <v>26</v>
      </c>
      <c r="E521" s="6">
        <f t="shared" si="36"/>
        <v>8</v>
      </c>
      <c r="F521" s="5" t="s">
        <v>105</v>
      </c>
      <c r="G521" s="6" t="str">
        <f t="shared" si="34"/>
        <v>D3 TS-4C28</v>
      </c>
      <c r="H521" s="6" t="str">
        <f t="shared" si="37"/>
        <v>1028</v>
      </c>
      <c r="I521" s="6" t="str">
        <f t="shared" si="38"/>
        <v/>
      </c>
      <c r="J521" s="5" t="s">
        <v>97</v>
      </c>
      <c r="K521" s="7" t="s">
        <v>98</v>
      </c>
      <c r="L521" s="7" t="s">
        <v>215</v>
      </c>
      <c r="M521" s="5"/>
      <c r="N521" s="5"/>
    </row>
    <row r="522" spans="1:14">
      <c r="A522" s="5">
        <v>217</v>
      </c>
      <c r="B522" s="5" t="s">
        <v>13</v>
      </c>
      <c r="C522" s="6">
        <f t="shared" si="35"/>
        <v>1</v>
      </c>
      <c r="D522" s="5" t="s">
        <v>23</v>
      </c>
      <c r="E522" s="6">
        <f t="shared" si="36"/>
        <v>7</v>
      </c>
      <c r="F522" s="5" t="s">
        <v>105</v>
      </c>
      <c r="G522" s="6" t="str">
        <f t="shared" si="34"/>
        <v>D3 TS-4C17</v>
      </c>
      <c r="H522" s="6" t="str">
        <f t="shared" si="37"/>
        <v>1017</v>
      </c>
      <c r="I522" s="6" t="str">
        <f t="shared" si="38"/>
        <v/>
      </c>
      <c r="J522" s="5" t="s">
        <v>97</v>
      </c>
      <c r="K522" s="7" t="s">
        <v>98</v>
      </c>
      <c r="L522" s="7" t="s">
        <v>215</v>
      </c>
      <c r="M522" s="5"/>
      <c r="N522" s="5"/>
    </row>
    <row r="523" spans="1:14">
      <c r="A523" s="5">
        <v>217</v>
      </c>
      <c r="B523" s="5" t="s">
        <v>13</v>
      </c>
      <c r="C523" s="6">
        <f t="shared" si="35"/>
        <v>1</v>
      </c>
      <c r="D523" s="5" t="s">
        <v>26</v>
      </c>
      <c r="E523" s="6">
        <f t="shared" si="36"/>
        <v>8</v>
      </c>
      <c r="F523" s="5" t="s">
        <v>105</v>
      </c>
      <c r="G523" s="6" t="str">
        <f t="shared" si="34"/>
        <v>D3 TS-4C18</v>
      </c>
      <c r="H523" s="6" t="str">
        <f t="shared" si="37"/>
        <v>1018</v>
      </c>
      <c r="I523" s="6" t="str">
        <f t="shared" si="38"/>
        <v/>
      </c>
      <c r="J523" s="5" t="s">
        <v>97</v>
      </c>
      <c r="K523" s="7" t="s">
        <v>98</v>
      </c>
      <c r="L523" s="7" t="s">
        <v>215</v>
      </c>
      <c r="M523" s="5"/>
      <c r="N523" s="5"/>
    </row>
    <row r="524" spans="1:14">
      <c r="A524" s="5">
        <v>218</v>
      </c>
      <c r="B524" s="5" t="s">
        <v>22</v>
      </c>
      <c r="C524" s="6">
        <f t="shared" si="35"/>
        <v>3</v>
      </c>
      <c r="D524" s="5" t="s">
        <v>7</v>
      </c>
      <c r="E524" s="6">
        <f t="shared" si="36"/>
        <v>6</v>
      </c>
      <c r="F524" s="5" t="s">
        <v>105</v>
      </c>
      <c r="G524" s="6" t="str">
        <f t="shared" si="34"/>
        <v>D3 TS-4C36</v>
      </c>
      <c r="H524" s="6" t="str">
        <f t="shared" si="37"/>
        <v>4836</v>
      </c>
      <c r="I524" s="6" t="str">
        <f t="shared" si="38"/>
        <v>2936</v>
      </c>
      <c r="J524" s="5" t="s">
        <v>99</v>
      </c>
      <c r="K524" s="7" t="s">
        <v>149</v>
      </c>
      <c r="L524" s="7" t="s">
        <v>205</v>
      </c>
      <c r="M524" s="5"/>
      <c r="N524" s="5"/>
    </row>
    <row r="525" spans="1:14">
      <c r="A525" s="5">
        <v>218</v>
      </c>
      <c r="B525" s="5" t="s">
        <v>22</v>
      </c>
      <c r="C525" s="6">
        <f t="shared" si="35"/>
        <v>3</v>
      </c>
      <c r="D525" s="5" t="s">
        <v>23</v>
      </c>
      <c r="E525" s="6">
        <f t="shared" si="36"/>
        <v>7</v>
      </c>
      <c r="F525" s="5" t="s">
        <v>105</v>
      </c>
      <c r="G525" s="6" t="str">
        <f t="shared" si="34"/>
        <v>D3 TS-4C37</v>
      </c>
      <c r="H525" s="6" t="str">
        <f t="shared" si="37"/>
        <v>4837</v>
      </c>
      <c r="I525" s="6" t="str">
        <f t="shared" si="38"/>
        <v>2937</v>
      </c>
      <c r="J525" s="5" t="s">
        <v>99</v>
      </c>
      <c r="K525" s="7" t="s">
        <v>149</v>
      </c>
      <c r="L525" s="7" t="s">
        <v>205</v>
      </c>
      <c r="M525" s="5"/>
      <c r="N525" s="5"/>
    </row>
    <row r="526" spans="1:14">
      <c r="A526" s="5">
        <v>219</v>
      </c>
      <c r="B526" s="5" t="s">
        <v>12</v>
      </c>
      <c r="C526" s="6">
        <f t="shared" si="35"/>
        <v>2</v>
      </c>
      <c r="D526" s="5" t="s">
        <v>14</v>
      </c>
      <c r="E526" s="6">
        <f t="shared" si="36"/>
        <v>2</v>
      </c>
      <c r="F526" s="5" t="s">
        <v>105</v>
      </c>
      <c r="G526" s="6" t="str">
        <f t="shared" si="34"/>
        <v>D3 TS-4C22</v>
      </c>
      <c r="H526" s="6" t="str">
        <f t="shared" si="37"/>
        <v>4822</v>
      </c>
      <c r="I526" s="6" t="str">
        <f t="shared" si="38"/>
        <v>2922</v>
      </c>
      <c r="J526" s="5" t="s">
        <v>99</v>
      </c>
      <c r="K526" s="7" t="s">
        <v>149</v>
      </c>
      <c r="L526" s="7" t="s">
        <v>205</v>
      </c>
      <c r="M526" s="5"/>
      <c r="N526" s="5"/>
    </row>
    <row r="527" spans="1:14">
      <c r="A527" s="5">
        <v>219</v>
      </c>
      <c r="B527" s="5" t="s">
        <v>12</v>
      </c>
      <c r="C527" s="6">
        <f t="shared" si="35"/>
        <v>2</v>
      </c>
      <c r="D527" s="5" t="s">
        <v>9</v>
      </c>
      <c r="E527" s="6">
        <f t="shared" si="36"/>
        <v>3</v>
      </c>
      <c r="F527" s="5" t="s">
        <v>105</v>
      </c>
      <c r="G527" s="6" t="str">
        <f t="shared" si="34"/>
        <v>D3 TS-4C23</v>
      </c>
      <c r="H527" s="6" t="str">
        <f t="shared" si="37"/>
        <v>4823</v>
      </c>
      <c r="I527" s="6" t="str">
        <f t="shared" si="38"/>
        <v>2923</v>
      </c>
      <c r="J527" s="5" t="s">
        <v>99</v>
      </c>
      <c r="K527" s="7" t="s">
        <v>149</v>
      </c>
      <c r="L527" s="7" t="s">
        <v>205</v>
      </c>
      <c r="M527" s="5"/>
      <c r="N527" s="5"/>
    </row>
    <row r="528" spans="1:14">
      <c r="A528" s="5">
        <v>220</v>
      </c>
      <c r="B528" s="5" t="s">
        <v>13</v>
      </c>
      <c r="C528" s="6">
        <f t="shared" si="35"/>
        <v>1</v>
      </c>
      <c r="D528" s="5" t="s">
        <v>6</v>
      </c>
      <c r="E528" s="6">
        <f t="shared" si="36"/>
        <v>5</v>
      </c>
      <c r="F528" s="5" t="s">
        <v>105</v>
      </c>
      <c r="G528" s="6" t="str">
        <f t="shared" si="34"/>
        <v>D3 TS-4C15</v>
      </c>
      <c r="H528" s="6" t="str">
        <f t="shared" si="37"/>
        <v>2315</v>
      </c>
      <c r="I528" s="6" t="str">
        <f t="shared" si="38"/>
        <v/>
      </c>
      <c r="J528" s="5" t="s">
        <v>100</v>
      </c>
      <c r="K528" s="7" t="s">
        <v>93</v>
      </c>
      <c r="L528" s="7" t="s">
        <v>215</v>
      </c>
      <c r="M528" s="5"/>
      <c r="N528" s="5"/>
    </row>
    <row r="529" spans="1:14">
      <c r="A529" s="5">
        <v>220</v>
      </c>
      <c r="B529" s="5" t="s">
        <v>13</v>
      </c>
      <c r="C529" s="6">
        <f t="shared" si="35"/>
        <v>1</v>
      </c>
      <c r="D529" s="5" t="s">
        <v>7</v>
      </c>
      <c r="E529" s="6">
        <f t="shared" si="36"/>
        <v>6</v>
      </c>
      <c r="F529" s="5" t="s">
        <v>105</v>
      </c>
      <c r="G529" s="6" t="str">
        <f t="shared" si="34"/>
        <v>D3 TS-4C16</v>
      </c>
      <c r="H529" s="6" t="str">
        <f t="shared" si="37"/>
        <v>2316</v>
      </c>
      <c r="I529" s="6" t="str">
        <f t="shared" si="38"/>
        <v/>
      </c>
      <c r="J529" s="5" t="s">
        <v>100</v>
      </c>
      <c r="K529" s="7" t="s">
        <v>93</v>
      </c>
      <c r="L529" s="7" t="s">
        <v>215</v>
      </c>
      <c r="M529" s="5"/>
      <c r="N529" s="5"/>
    </row>
    <row r="530" spans="1:14">
      <c r="A530" s="5">
        <v>221</v>
      </c>
      <c r="B530" s="5" t="s">
        <v>1</v>
      </c>
      <c r="C530" s="6">
        <f t="shared" si="35"/>
        <v>5</v>
      </c>
      <c r="D530" s="5" t="s">
        <v>9</v>
      </c>
      <c r="E530" s="6">
        <f t="shared" si="36"/>
        <v>3</v>
      </c>
      <c r="F530" s="5" t="s">
        <v>105</v>
      </c>
      <c r="G530" s="6" t="str">
        <f t="shared" si="34"/>
        <v>D3 TS-4C53</v>
      </c>
      <c r="H530" s="6" t="str">
        <f t="shared" si="37"/>
        <v>2353</v>
      </c>
      <c r="I530" s="6" t="str">
        <f t="shared" si="38"/>
        <v/>
      </c>
      <c r="J530" s="5" t="s">
        <v>100</v>
      </c>
      <c r="K530" s="7" t="s">
        <v>93</v>
      </c>
      <c r="L530" s="7" t="s">
        <v>215</v>
      </c>
      <c r="M530" s="5"/>
      <c r="N530" s="5"/>
    </row>
    <row r="531" spans="1:14">
      <c r="A531" s="5">
        <v>221</v>
      </c>
      <c r="B531" s="5" t="s">
        <v>1</v>
      </c>
      <c r="C531" s="6">
        <f t="shared" si="35"/>
        <v>5</v>
      </c>
      <c r="D531" s="5" t="s">
        <v>2</v>
      </c>
      <c r="E531" s="6">
        <f t="shared" si="36"/>
        <v>4</v>
      </c>
      <c r="F531" s="5" t="s">
        <v>105</v>
      </c>
      <c r="G531" s="6" t="str">
        <f t="shared" si="34"/>
        <v>D3 TS-4C54</v>
      </c>
      <c r="H531" s="6" t="str">
        <f t="shared" si="37"/>
        <v>2354</v>
      </c>
      <c r="I531" s="6" t="str">
        <f t="shared" si="38"/>
        <v/>
      </c>
      <c r="J531" s="5" t="s">
        <v>100</v>
      </c>
      <c r="K531" s="7" t="s">
        <v>93</v>
      </c>
      <c r="L531" s="7" t="s">
        <v>215</v>
      </c>
      <c r="M531" s="5"/>
      <c r="N531" s="5"/>
    </row>
    <row r="532" spans="1:14">
      <c r="A532" s="5">
        <v>222</v>
      </c>
      <c r="B532" s="5" t="s">
        <v>13</v>
      </c>
      <c r="C532" s="6">
        <f t="shared" si="35"/>
        <v>1</v>
      </c>
      <c r="D532" s="5" t="s">
        <v>9</v>
      </c>
      <c r="E532" s="6">
        <f t="shared" si="36"/>
        <v>3</v>
      </c>
      <c r="F532" s="5" t="s">
        <v>105</v>
      </c>
      <c r="G532" s="6" t="str">
        <f t="shared" si="34"/>
        <v>D3 TS-4C13</v>
      </c>
      <c r="H532" s="6" t="str">
        <f t="shared" si="37"/>
        <v>1913</v>
      </c>
      <c r="I532" s="6" t="str">
        <f t="shared" si="38"/>
        <v>5313</v>
      </c>
      <c r="J532" s="5" t="s">
        <v>101</v>
      </c>
      <c r="K532" s="7" t="s">
        <v>61</v>
      </c>
      <c r="L532" s="7" t="s">
        <v>203</v>
      </c>
      <c r="M532" s="5"/>
      <c r="N532" s="5"/>
    </row>
    <row r="533" spans="1:14">
      <c r="A533" s="5">
        <v>222</v>
      </c>
      <c r="B533" s="5" t="s">
        <v>13</v>
      </c>
      <c r="C533" s="6">
        <f t="shared" si="35"/>
        <v>1</v>
      </c>
      <c r="D533" s="5" t="s">
        <v>2</v>
      </c>
      <c r="E533" s="6">
        <f t="shared" si="36"/>
        <v>4</v>
      </c>
      <c r="F533" s="5" t="s">
        <v>105</v>
      </c>
      <c r="G533" s="6" t="str">
        <f t="shared" si="34"/>
        <v>D3 TS-4C14</v>
      </c>
      <c r="H533" s="6" t="str">
        <f t="shared" si="37"/>
        <v>1914</v>
      </c>
      <c r="I533" s="6" t="str">
        <f t="shared" si="38"/>
        <v>5314</v>
      </c>
      <c r="J533" s="5" t="s">
        <v>101</v>
      </c>
      <c r="K533" s="7" t="s">
        <v>61</v>
      </c>
      <c r="L533" s="7" t="s">
        <v>203</v>
      </c>
      <c r="M533" s="5"/>
      <c r="N533" s="5"/>
    </row>
    <row r="534" spans="1:14">
      <c r="A534" s="5">
        <v>223</v>
      </c>
      <c r="B534" s="5" t="s">
        <v>8</v>
      </c>
      <c r="C534" s="6">
        <f t="shared" si="35"/>
        <v>4</v>
      </c>
      <c r="D534" s="5" t="s">
        <v>7</v>
      </c>
      <c r="E534" s="6">
        <f t="shared" si="36"/>
        <v>6</v>
      </c>
      <c r="F534" s="5" t="s">
        <v>105</v>
      </c>
      <c r="G534" s="6" t="str">
        <f t="shared" si="34"/>
        <v>D3 TS-4C46</v>
      </c>
      <c r="H534" s="6" t="str">
        <f t="shared" si="37"/>
        <v>1946</v>
      </c>
      <c r="I534" s="6" t="str">
        <f t="shared" si="38"/>
        <v>5346</v>
      </c>
      <c r="J534" s="5" t="s">
        <v>101</v>
      </c>
      <c r="K534" s="7" t="s">
        <v>61</v>
      </c>
      <c r="L534" s="7" t="s">
        <v>203</v>
      </c>
      <c r="M534" s="5"/>
      <c r="N534" s="5"/>
    </row>
    <row r="535" spans="1:14">
      <c r="A535" s="5">
        <v>223</v>
      </c>
      <c r="B535" s="5" t="s">
        <v>8</v>
      </c>
      <c r="C535" s="6">
        <f t="shared" si="35"/>
        <v>4</v>
      </c>
      <c r="D535" s="5" t="s">
        <v>23</v>
      </c>
      <c r="E535" s="6">
        <f t="shared" si="36"/>
        <v>7</v>
      </c>
      <c r="F535" s="5" t="s">
        <v>105</v>
      </c>
      <c r="G535" s="6" t="str">
        <f t="shared" si="34"/>
        <v>D3 TS-4C47</v>
      </c>
      <c r="H535" s="6" t="str">
        <f t="shared" si="37"/>
        <v>1947</v>
      </c>
      <c r="I535" s="6" t="str">
        <f t="shared" si="38"/>
        <v>5347</v>
      </c>
      <c r="J535" s="5" t="s">
        <v>101</v>
      </c>
      <c r="K535" s="7" t="s">
        <v>61</v>
      </c>
      <c r="L535" s="7" t="s">
        <v>203</v>
      </c>
      <c r="M535" s="5"/>
      <c r="N535" s="5"/>
    </row>
    <row r="536" spans="1:14">
      <c r="A536" s="5">
        <v>224</v>
      </c>
      <c r="B536" s="5" t="s">
        <v>1</v>
      </c>
      <c r="C536" s="6">
        <f t="shared" si="35"/>
        <v>5</v>
      </c>
      <c r="D536" s="5" t="s">
        <v>6</v>
      </c>
      <c r="E536" s="6">
        <f t="shared" si="36"/>
        <v>5</v>
      </c>
      <c r="F536" s="5" t="s">
        <v>105</v>
      </c>
      <c r="G536" s="6" t="str">
        <f t="shared" si="34"/>
        <v>D3 TS-4C55</v>
      </c>
      <c r="H536" s="6" t="str">
        <f t="shared" si="37"/>
        <v>2055</v>
      </c>
      <c r="I536" s="6" t="str">
        <f t="shared" si="38"/>
        <v/>
      </c>
      <c r="J536" s="5" t="s">
        <v>102</v>
      </c>
      <c r="K536" s="7" t="s">
        <v>106</v>
      </c>
      <c r="L536" s="7" t="s">
        <v>215</v>
      </c>
      <c r="M536" s="5"/>
      <c r="N536" s="5"/>
    </row>
    <row r="537" spans="1:14">
      <c r="A537" s="5">
        <v>224</v>
      </c>
      <c r="B537" s="5" t="s">
        <v>1</v>
      </c>
      <c r="C537" s="6">
        <f t="shared" si="35"/>
        <v>5</v>
      </c>
      <c r="D537" s="5" t="s">
        <v>7</v>
      </c>
      <c r="E537" s="6">
        <f t="shared" si="36"/>
        <v>6</v>
      </c>
      <c r="F537" s="5" t="s">
        <v>105</v>
      </c>
      <c r="G537" s="6" t="str">
        <f t="shared" si="34"/>
        <v>D3 TS-4C56</v>
      </c>
      <c r="H537" s="6" t="str">
        <f t="shared" si="37"/>
        <v>2056</v>
      </c>
      <c r="I537" s="6" t="str">
        <f t="shared" si="38"/>
        <v/>
      </c>
      <c r="J537" s="5" t="s">
        <v>102</v>
      </c>
      <c r="K537" s="7" t="s">
        <v>106</v>
      </c>
      <c r="L537" s="7" t="s">
        <v>215</v>
      </c>
      <c r="M537" s="5"/>
      <c r="N537" s="5"/>
    </row>
    <row r="538" spans="1:14">
      <c r="A538" s="5">
        <v>225</v>
      </c>
      <c r="B538" s="5" t="s">
        <v>12</v>
      </c>
      <c r="C538" s="6">
        <f t="shared" si="35"/>
        <v>2</v>
      </c>
      <c r="D538" s="5" t="s">
        <v>2</v>
      </c>
      <c r="E538" s="6">
        <f t="shared" si="36"/>
        <v>4</v>
      </c>
      <c r="F538" s="5" t="s">
        <v>105</v>
      </c>
      <c r="G538" s="6" t="str">
        <f t="shared" si="34"/>
        <v>D3 TS-4C24</v>
      </c>
      <c r="H538" s="6" t="str">
        <f t="shared" si="37"/>
        <v>2024</v>
      </c>
      <c r="I538" s="6" t="str">
        <f t="shared" si="38"/>
        <v/>
      </c>
      <c r="J538" s="5" t="s">
        <v>102</v>
      </c>
      <c r="K538" s="7" t="s">
        <v>106</v>
      </c>
      <c r="L538" s="7" t="s">
        <v>215</v>
      </c>
      <c r="M538" s="5"/>
      <c r="N538" s="5"/>
    </row>
    <row r="539" spans="1:14">
      <c r="A539" s="5">
        <v>225</v>
      </c>
      <c r="B539" s="5" t="s">
        <v>12</v>
      </c>
      <c r="C539" s="6">
        <f t="shared" si="35"/>
        <v>2</v>
      </c>
      <c r="D539" s="5" t="s">
        <v>6</v>
      </c>
      <c r="E539" s="6">
        <f t="shared" si="36"/>
        <v>5</v>
      </c>
      <c r="F539" s="5" t="s">
        <v>105</v>
      </c>
      <c r="G539" s="6" t="str">
        <f t="shared" si="34"/>
        <v>D3 TS-4C25</v>
      </c>
      <c r="H539" s="6" t="str">
        <f t="shared" si="37"/>
        <v>2025</v>
      </c>
      <c r="I539" s="6" t="str">
        <f t="shared" si="38"/>
        <v/>
      </c>
      <c r="J539" s="5" t="s">
        <v>102</v>
      </c>
      <c r="K539" s="7" t="s">
        <v>106</v>
      </c>
      <c r="L539" s="7" t="s">
        <v>215</v>
      </c>
      <c r="M539" s="5"/>
      <c r="N539" s="5"/>
    </row>
    <row r="540" spans="1:14">
      <c r="A540" s="5">
        <v>226</v>
      </c>
      <c r="B540" s="5" t="s">
        <v>8</v>
      </c>
      <c r="C540" s="6">
        <f t="shared" si="35"/>
        <v>4</v>
      </c>
      <c r="D540" s="5" t="s">
        <v>9</v>
      </c>
      <c r="E540" s="6">
        <f t="shared" si="36"/>
        <v>3</v>
      </c>
      <c r="F540" s="5" t="s">
        <v>105</v>
      </c>
      <c r="G540" s="6" t="str">
        <f t="shared" si="34"/>
        <v>D3 TS-4C43</v>
      </c>
      <c r="H540" s="6" t="str">
        <f t="shared" si="37"/>
        <v>1143</v>
      </c>
      <c r="I540" s="6" t="str">
        <f t="shared" si="38"/>
        <v/>
      </c>
      <c r="J540" s="5" t="s">
        <v>103</v>
      </c>
      <c r="K540" s="7" t="s">
        <v>107</v>
      </c>
      <c r="L540" s="7" t="s">
        <v>215</v>
      </c>
      <c r="M540" s="5"/>
      <c r="N540" s="5"/>
    </row>
    <row r="541" spans="1:14">
      <c r="A541" s="5">
        <v>226</v>
      </c>
      <c r="B541" s="5" t="s">
        <v>8</v>
      </c>
      <c r="C541" s="6">
        <f t="shared" si="35"/>
        <v>4</v>
      </c>
      <c r="D541" s="5" t="s">
        <v>2</v>
      </c>
      <c r="E541" s="6">
        <f t="shared" si="36"/>
        <v>4</v>
      </c>
      <c r="F541" s="5" t="s">
        <v>105</v>
      </c>
      <c r="G541" s="6" t="str">
        <f t="shared" si="34"/>
        <v>D3 TS-4C44</v>
      </c>
      <c r="H541" s="6" t="str">
        <f t="shared" si="37"/>
        <v>1144</v>
      </c>
      <c r="I541" s="6" t="str">
        <f t="shared" si="38"/>
        <v/>
      </c>
      <c r="J541" s="5" t="s">
        <v>103</v>
      </c>
      <c r="K541" s="7" t="s">
        <v>107</v>
      </c>
      <c r="L541" s="7" t="s">
        <v>215</v>
      </c>
      <c r="M541" s="5"/>
      <c r="N541" s="5"/>
    </row>
    <row r="542" spans="1:14">
      <c r="A542" s="5">
        <v>227</v>
      </c>
      <c r="B542" s="5" t="s">
        <v>22</v>
      </c>
      <c r="C542" s="6">
        <f t="shared" si="35"/>
        <v>3</v>
      </c>
      <c r="D542" s="5" t="s">
        <v>2</v>
      </c>
      <c r="E542" s="6">
        <f t="shared" si="36"/>
        <v>4</v>
      </c>
      <c r="F542" s="5" t="s">
        <v>105</v>
      </c>
      <c r="G542" s="6" t="str">
        <f t="shared" si="34"/>
        <v>D3 TS-4C34</v>
      </c>
      <c r="H542" s="6" t="str">
        <f t="shared" si="37"/>
        <v>1134</v>
      </c>
      <c r="I542" s="6" t="str">
        <f t="shared" si="38"/>
        <v/>
      </c>
      <c r="J542" s="5" t="s">
        <v>103</v>
      </c>
      <c r="K542" s="7" t="s">
        <v>107</v>
      </c>
      <c r="L542" s="7" t="s">
        <v>215</v>
      </c>
      <c r="M542" s="5"/>
      <c r="N542" s="5"/>
    </row>
    <row r="543" spans="1:14">
      <c r="A543" s="5">
        <v>227</v>
      </c>
      <c r="B543" s="5" t="s">
        <v>22</v>
      </c>
      <c r="C543" s="6">
        <f t="shared" si="35"/>
        <v>3</v>
      </c>
      <c r="D543" s="5" t="s">
        <v>6</v>
      </c>
      <c r="E543" s="6">
        <f t="shared" si="36"/>
        <v>5</v>
      </c>
      <c r="F543" s="5" t="s">
        <v>105</v>
      </c>
      <c r="G543" s="6" t="str">
        <f t="shared" si="34"/>
        <v>D3 TS-4C35</v>
      </c>
      <c r="H543" s="6" t="str">
        <f t="shared" si="37"/>
        <v>1135</v>
      </c>
      <c r="I543" s="6" t="str">
        <f t="shared" si="38"/>
        <v/>
      </c>
      <c r="J543" s="5" t="s">
        <v>103</v>
      </c>
      <c r="K543" s="7" t="s">
        <v>107</v>
      </c>
      <c r="L543" s="7" t="s">
        <v>215</v>
      </c>
      <c r="M543" s="5"/>
      <c r="N543" s="5"/>
    </row>
    <row r="544" spans="1:14">
      <c r="A544" s="5">
        <v>228</v>
      </c>
      <c r="B544" s="5" t="s">
        <v>8</v>
      </c>
      <c r="C544" s="6">
        <f t="shared" si="35"/>
        <v>4</v>
      </c>
      <c r="D544" s="5" t="s">
        <v>23</v>
      </c>
      <c r="E544" s="6">
        <f t="shared" si="36"/>
        <v>7</v>
      </c>
      <c r="F544" s="5" t="s">
        <v>108</v>
      </c>
      <c r="G544" s="6" t="str">
        <f t="shared" si="34"/>
        <v>D3 TS-6A47</v>
      </c>
      <c r="H544" s="6" t="str">
        <f t="shared" si="37"/>
        <v>5947</v>
      </c>
      <c r="I544" s="6" t="str">
        <f t="shared" si="38"/>
        <v/>
      </c>
      <c r="J544" s="5" t="s">
        <v>109</v>
      </c>
      <c r="K544" s="7" t="s">
        <v>110</v>
      </c>
      <c r="L544" s="7" t="s">
        <v>215</v>
      </c>
      <c r="M544" s="5"/>
      <c r="N544" s="5"/>
    </row>
    <row r="545" spans="1:14">
      <c r="A545" s="5">
        <v>228</v>
      </c>
      <c r="B545" s="5" t="s">
        <v>8</v>
      </c>
      <c r="C545" s="6">
        <f t="shared" si="35"/>
        <v>4</v>
      </c>
      <c r="D545" s="5" t="s">
        <v>26</v>
      </c>
      <c r="E545" s="6">
        <f t="shared" si="36"/>
        <v>8</v>
      </c>
      <c r="F545" s="5" t="s">
        <v>108</v>
      </c>
      <c r="G545" s="6" t="str">
        <f t="shared" si="34"/>
        <v>D3 TS-6A48</v>
      </c>
      <c r="H545" s="6" t="str">
        <f t="shared" si="37"/>
        <v>5948</v>
      </c>
      <c r="I545" s="6" t="str">
        <f t="shared" si="38"/>
        <v/>
      </c>
      <c r="J545" s="5" t="s">
        <v>109</v>
      </c>
      <c r="K545" s="7" t="s">
        <v>110</v>
      </c>
      <c r="L545" s="7" t="s">
        <v>215</v>
      </c>
      <c r="M545" s="5"/>
      <c r="N545" s="5"/>
    </row>
    <row r="546" spans="1:14">
      <c r="A546" s="5">
        <v>229</v>
      </c>
      <c r="B546" s="5" t="s">
        <v>1</v>
      </c>
      <c r="C546" s="6">
        <f t="shared" si="35"/>
        <v>5</v>
      </c>
      <c r="D546" s="5" t="s">
        <v>2</v>
      </c>
      <c r="E546" s="6">
        <f t="shared" si="36"/>
        <v>4</v>
      </c>
      <c r="F546" s="5" t="s">
        <v>108</v>
      </c>
      <c r="G546" s="6" t="str">
        <f t="shared" si="34"/>
        <v>D3 TS-6A54</v>
      </c>
      <c r="H546" s="6" t="str">
        <f t="shared" si="37"/>
        <v>3554</v>
      </c>
      <c r="I546" s="6" t="str">
        <f t="shared" si="38"/>
        <v/>
      </c>
      <c r="J546" s="5" t="s">
        <v>111</v>
      </c>
      <c r="K546" s="7" t="s">
        <v>112</v>
      </c>
      <c r="L546" s="7" t="s">
        <v>215</v>
      </c>
      <c r="M546" s="5"/>
      <c r="N546" s="5"/>
    </row>
    <row r="547" spans="1:14">
      <c r="A547" s="5">
        <v>229</v>
      </c>
      <c r="B547" s="5" t="s">
        <v>1</v>
      </c>
      <c r="C547" s="6">
        <f t="shared" si="35"/>
        <v>5</v>
      </c>
      <c r="D547" s="5" t="s">
        <v>6</v>
      </c>
      <c r="E547" s="6">
        <f t="shared" si="36"/>
        <v>5</v>
      </c>
      <c r="F547" s="5" t="s">
        <v>108</v>
      </c>
      <c r="G547" s="6" t="str">
        <f t="shared" si="34"/>
        <v>D3 TS-6A55</v>
      </c>
      <c r="H547" s="6" t="str">
        <f t="shared" si="37"/>
        <v>3555</v>
      </c>
      <c r="I547" s="6" t="str">
        <f t="shared" si="38"/>
        <v/>
      </c>
      <c r="J547" s="5" t="s">
        <v>111</v>
      </c>
      <c r="K547" s="7" t="s">
        <v>112</v>
      </c>
      <c r="L547" s="7" t="s">
        <v>215</v>
      </c>
      <c r="M547" s="5"/>
      <c r="N547" s="5"/>
    </row>
    <row r="548" spans="1:14">
      <c r="A548" s="5">
        <v>230</v>
      </c>
      <c r="B548" s="5" t="s">
        <v>22</v>
      </c>
      <c r="C548" s="6">
        <f t="shared" si="35"/>
        <v>3</v>
      </c>
      <c r="D548" s="5" t="s">
        <v>23</v>
      </c>
      <c r="E548" s="6">
        <f t="shared" si="36"/>
        <v>7</v>
      </c>
      <c r="F548" s="5" t="s">
        <v>108</v>
      </c>
      <c r="G548" s="6" t="str">
        <f t="shared" si="34"/>
        <v>D3 TS-6A37</v>
      </c>
      <c r="H548" s="6" t="str">
        <f t="shared" si="37"/>
        <v>1437</v>
      </c>
      <c r="I548" s="6" t="str">
        <f t="shared" si="38"/>
        <v/>
      </c>
      <c r="J548" s="5" t="s">
        <v>113</v>
      </c>
      <c r="K548" s="7" t="s">
        <v>70</v>
      </c>
      <c r="L548" s="7" t="s">
        <v>215</v>
      </c>
      <c r="M548" s="5"/>
      <c r="N548" s="5"/>
    </row>
    <row r="549" spans="1:14">
      <c r="A549" s="5">
        <v>230</v>
      </c>
      <c r="B549" s="5" t="s">
        <v>22</v>
      </c>
      <c r="C549" s="6">
        <f t="shared" si="35"/>
        <v>3</v>
      </c>
      <c r="D549" s="5" t="s">
        <v>26</v>
      </c>
      <c r="E549" s="6">
        <f t="shared" si="36"/>
        <v>8</v>
      </c>
      <c r="F549" s="5" t="s">
        <v>108</v>
      </c>
      <c r="G549" s="6" t="str">
        <f t="shared" si="34"/>
        <v>D3 TS-6A38</v>
      </c>
      <c r="H549" s="6" t="str">
        <f t="shared" si="37"/>
        <v>1438</v>
      </c>
      <c r="I549" s="6" t="str">
        <f t="shared" si="38"/>
        <v/>
      </c>
      <c r="J549" s="5" t="s">
        <v>113</v>
      </c>
      <c r="K549" s="7" t="s">
        <v>70</v>
      </c>
      <c r="L549" s="7" t="s">
        <v>215</v>
      </c>
      <c r="M549" s="5"/>
      <c r="N549" s="5"/>
    </row>
    <row r="550" spans="1:14">
      <c r="A550" s="5">
        <v>231</v>
      </c>
      <c r="B550" s="5" t="s">
        <v>8</v>
      </c>
      <c r="C550" s="6">
        <f t="shared" si="35"/>
        <v>4</v>
      </c>
      <c r="D550" s="5" t="s">
        <v>17</v>
      </c>
      <c r="E550" s="6">
        <f t="shared" si="36"/>
        <v>1</v>
      </c>
      <c r="F550" s="5" t="s">
        <v>108</v>
      </c>
      <c r="G550" s="6" t="str">
        <f t="shared" si="34"/>
        <v>D3 TS-6A41</v>
      </c>
      <c r="H550" s="6" t="str">
        <f t="shared" si="37"/>
        <v>3041</v>
      </c>
      <c r="I550" s="6" t="str">
        <f t="shared" si="38"/>
        <v/>
      </c>
      <c r="J550" s="5" t="s">
        <v>114</v>
      </c>
      <c r="K550" s="7" t="s">
        <v>115</v>
      </c>
      <c r="L550" s="7" t="s">
        <v>215</v>
      </c>
      <c r="M550" s="5"/>
      <c r="N550" s="5"/>
    </row>
    <row r="551" spans="1:14">
      <c r="A551" s="5">
        <v>231</v>
      </c>
      <c r="B551" s="5" t="s">
        <v>8</v>
      </c>
      <c r="C551" s="6">
        <f t="shared" si="35"/>
        <v>4</v>
      </c>
      <c r="D551" s="5" t="s">
        <v>14</v>
      </c>
      <c r="E551" s="6">
        <f t="shared" si="36"/>
        <v>2</v>
      </c>
      <c r="F551" s="5" t="s">
        <v>108</v>
      </c>
      <c r="G551" s="6" t="str">
        <f t="shared" si="34"/>
        <v>D3 TS-6A42</v>
      </c>
      <c r="H551" s="6" t="str">
        <f t="shared" si="37"/>
        <v>3042</v>
      </c>
      <c r="I551" s="6" t="str">
        <f t="shared" si="38"/>
        <v/>
      </c>
      <c r="J551" s="5" t="s">
        <v>114</v>
      </c>
      <c r="K551" s="7" t="s">
        <v>115</v>
      </c>
      <c r="L551" s="7" t="s">
        <v>215</v>
      </c>
      <c r="M551" s="5"/>
      <c r="N551" s="5"/>
    </row>
    <row r="552" spans="1:14">
      <c r="A552" s="5">
        <v>232</v>
      </c>
      <c r="B552" s="5" t="s">
        <v>1</v>
      </c>
      <c r="C552" s="6">
        <f t="shared" si="35"/>
        <v>5</v>
      </c>
      <c r="D552" s="5" t="s">
        <v>17</v>
      </c>
      <c r="E552" s="6">
        <f t="shared" si="36"/>
        <v>1</v>
      </c>
      <c r="F552" s="5" t="s">
        <v>108</v>
      </c>
      <c r="G552" s="6" t="str">
        <f t="shared" si="34"/>
        <v>D3 TS-6A51</v>
      </c>
      <c r="H552" s="6" t="str">
        <f t="shared" si="37"/>
        <v>2151</v>
      </c>
      <c r="I552" s="6" t="str">
        <f t="shared" si="38"/>
        <v/>
      </c>
      <c r="J552" s="5" t="s">
        <v>116</v>
      </c>
      <c r="K552" s="7" t="s">
        <v>117</v>
      </c>
      <c r="L552" s="7" t="s">
        <v>215</v>
      </c>
      <c r="M552" s="5" t="s">
        <v>57</v>
      </c>
      <c r="N552" s="5"/>
    </row>
    <row r="553" spans="1:14">
      <c r="A553" s="5">
        <v>232</v>
      </c>
      <c r="B553" s="5" t="s">
        <v>1</v>
      </c>
      <c r="C553" s="6">
        <f t="shared" si="35"/>
        <v>5</v>
      </c>
      <c r="D553" s="5" t="s">
        <v>14</v>
      </c>
      <c r="E553" s="6">
        <f t="shared" si="36"/>
        <v>2</v>
      </c>
      <c r="F553" s="5" t="s">
        <v>108</v>
      </c>
      <c r="G553" s="6" t="str">
        <f t="shared" si="34"/>
        <v>D3 TS-6A52</v>
      </c>
      <c r="H553" s="6" t="str">
        <f t="shared" si="37"/>
        <v>2152</v>
      </c>
      <c r="I553" s="6" t="str">
        <f t="shared" si="38"/>
        <v/>
      </c>
      <c r="J553" s="5" t="s">
        <v>116</v>
      </c>
      <c r="K553" s="7" t="s">
        <v>117</v>
      </c>
      <c r="L553" s="7" t="s">
        <v>215</v>
      </c>
      <c r="M553" s="5" t="s">
        <v>57</v>
      </c>
      <c r="N553" s="5"/>
    </row>
    <row r="554" spans="1:14">
      <c r="A554" s="5">
        <v>232</v>
      </c>
      <c r="B554" s="5" t="s">
        <v>1</v>
      </c>
      <c r="C554" s="6">
        <f t="shared" si="35"/>
        <v>5</v>
      </c>
      <c r="D554" s="5" t="s">
        <v>9</v>
      </c>
      <c r="E554" s="6">
        <f t="shared" si="36"/>
        <v>3</v>
      </c>
      <c r="F554" s="5" t="s">
        <v>108</v>
      </c>
      <c r="G554" s="6" t="str">
        <f t="shared" si="34"/>
        <v>D3 TS-6A53</v>
      </c>
      <c r="H554" s="6" t="str">
        <f t="shared" si="37"/>
        <v>2153</v>
      </c>
      <c r="I554" s="6" t="str">
        <f t="shared" si="38"/>
        <v/>
      </c>
      <c r="J554" s="5" t="s">
        <v>116</v>
      </c>
      <c r="K554" s="7" t="s">
        <v>117</v>
      </c>
      <c r="L554" s="7" t="s">
        <v>215</v>
      </c>
      <c r="M554" s="5" t="s">
        <v>57</v>
      </c>
      <c r="N554" s="5"/>
    </row>
    <row r="555" spans="1:14">
      <c r="A555" s="5">
        <v>233</v>
      </c>
      <c r="B555" s="5" t="s">
        <v>12</v>
      </c>
      <c r="C555" s="6">
        <f t="shared" si="35"/>
        <v>2</v>
      </c>
      <c r="D555" s="5" t="s">
        <v>14</v>
      </c>
      <c r="E555" s="6">
        <f t="shared" si="36"/>
        <v>2</v>
      </c>
      <c r="F555" s="5" t="s">
        <v>118</v>
      </c>
      <c r="G555" s="6" t="str">
        <f t="shared" si="34"/>
        <v>D3 TS-6B22</v>
      </c>
      <c r="H555" s="6" t="str">
        <f t="shared" si="37"/>
        <v>5922</v>
      </c>
      <c r="I555" s="6" t="str">
        <f t="shared" si="38"/>
        <v/>
      </c>
      <c r="J555" s="5" t="s">
        <v>109</v>
      </c>
      <c r="K555" s="7" t="s">
        <v>110</v>
      </c>
      <c r="L555" s="7" t="s">
        <v>215</v>
      </c>
      <c r="M555" s="5"/>
      <c r="N555" s="5"/>
    </row>
    <row r="556" spans="1:14">
      <c r="A556" s="5">
        <v>233</v>
      </c>
      <c r="B556" s="5" t="s">
        <v>12</v>
      </c>
      <c r="C556" s="6">
        <f t="shared" si="35"/>
        <v>2</v>
      </c>
      <c r="D556" s="5" t="s">
        <v>9</v>
      </c>
      <c r="E556" s="6">
        <f t="shared" si="36"/>
        <v>3</v>
      </c>
      <c r="F556" s="5" t="s">
        <v>118</v>
      </c>
      <c r="G556" s="6" t="str">
        <f t="shared" si="34"/>
        <v>D3 TS-6B23</v>
      </c>
      <c r="H556" s="6" t="str">
        <f t="shared" si="37"/>
        <v>5923</v>
      </c>
      <c r="I556" s="6" t="str">
        <f t="shared" si="38"/>
        <v/>
      </c>
      <c r="J556" s="5" t="s">
        <v>109</v>
      </c>
      <c r="K556" s="7" t="s">
        <v>110</v>
      </c>
      <c r="L556" s="7" t="s">
        <v>215</v>
      </c>
      <c r="M556" s="5"/>
      <c r="N556" s="5"/>
    </row>
    <row r="557" spans="1:14">
      <c r="A557" s="5">
        <v>234</v>
      </c>
      <c r="B557" s="5" t="s">
        <v>22</v>
      </c>
      <c r="C557" s="6">
        <f t="shared" si="35"/>
        <v>3</v>
      </c>
      <c r="D557" s="5" t="s">
        <v>23</v>
      </c>
      <c r="E557" s="6">
        <f t="shared" si="36"/>
        <v>7</v>
      </c>
      <c r="F557" s="5" t="s">
        <v>118</v>
      </c>
      <c r="G557" s="6" t="str">
        <f t="shared" si="34"/>
        <v>D3 TS-6B37</v>
      </c>
      <c r="H557" s="6" t="str">
        <f t="shared" si="37"/>
        <v>3537</v>
      </c>
      <c r="I557" s="6" t="str">
        <f t="shared" si="38"/>
        <v/>
      </c>
      <c r="J557" s="5" t="s">
        <v>111</v>
      </c>
      <c r="K557" s="7" t="s">
        <v>112</v>
      </c>
      <c r="L557" s="7" t="s">
        <v>215</v>
      </c>
      <c r="M557" s="5"/>
      <c r="N557" s="5"/>
    </row>
    <row r="558" spans="1:14">
      <c r="A558" s="5">
        <v>234</v>
      </c>
      <c r="B558" s="5" t="s">
        <v>22</v>
      </c>
      <c r="C558" s="6">
        <f t="shared" si="35"/>
        <v>3</v>
      </c>
      <c r="D558" s="5" t="s">
        <v>26</v>
      </c>
      <c r="E558" s="6">
        <f t="shared" si="36"/>
        <v>8</v>
      </c>
      <c r="F558" s="5" t="s">
        <v>118</v>
      </c>
      <c r="G558" s="6" t="str">
        <f t="shared" si="34"/>
        <v>D3 TS-6B38</v>
      </c>
      <c r="H558" s="6" t="str">
        <f t="shared" si="37"/>
        <v>3538</v>
      </c>
      <c r="I558" s="6" t="str">
        <f t="shared" si="38"/>
        <v/>
      </c>
      <c r="J558" s="5" t="s">
        <v>111</v>
      </c>
      <c r="K558" s="7" t="s">
        <v>112</v>
      </c>
      <c r="L558" s="7" t="s">
        <v>215</v>
      </c>
      <c r="M558" s="5"/>
      <c r="N558" s="5"/>
    </row>
    <row r="559" spans="1:14">
      <c r="A559" s="5">
        <v>235</v>
      </c>
      <c r="B559" s="5" t="s">
        <v>22</v>
      </c>
      <c r="C559" s="6">
        <f t="shared" si="35"/>
        <v>3</v>
      </c>
      <c r="D559" s="5" t="s">
        <v>6</v>
      </c>
      <c r="E559" s="6">
        <f t="shared" si="36"/>
        <v>5</v>
      </c>
      <c r="F559" s="5" t="s">
        <v>118</v>
      </c>
      <c r="G559" s="6" t="str">
        <f t="shared" si="34"/>
        <v>D3 TS-6B35</v>
      </c>
      <c r="H559" s="6" t="str">
        <f t="shared" si="37"/>
        <v>1435</v>
      </c>
      <c r="I559" s="6" t="str">
        <f t="shared" si="38"/>
        <v/>
      </c>
      <c r="J559" s="5" t="s">
        <v>113</v>
      </c>
      <c r="K559" s="7" t="s">
        <v>70</v>
      </c>
      <c r="L559" s="7" t="s">
        <v>215</v>
      </c>
      <c r="M559" s="5"/>
      <c r="N559" s="5"/>
    </row>
    <row r="560" spans="1:14">
      <c r="A560" s="5">
        <v>235</v>
      </c>
      <c r="B560" s="5" t="s">
        <v>22</v>
      </c>
      <c r="C560" s="6">
        <f t="shared" si="35"/>
        <v>3</v>
      </c>
      <c r="D560" s="5" t="s">
        <v>7</v>
      </c>
      <c r="E560" s="6">
        <f t="shared" si="36"/>
        <v>6</v>
      </c>
      <c r="F560" s="5" t="s">
        <v>118</v>
      </c>
      <c r="G560" s="6" t="str">
        <f t="shared" si="34"/>
        <v>D3 TS-6B36</v>
      </c>
      <c r="H560" s="6" t="str">
        <f t="shared" si="37"/>
        <v>1436</v>
      </c>
      <c r="I560" s="6" t="str">
        <f t="shared" si="38"/>
        <v/>
      </c>
      <c r="J560" s="5" t="s">
        <v>113</v>
      </c>
      <c r="K560" s="7" t="s">
        <v>70</v>
      </c>
      <c r="L560" s="7" t="s">
        <v>215</v>
      </c>
      <c r="M560" s="5"/>
      <c r="N560" s="5"/>
    </row>
    <row r="561" spans="1:14">
      <c r="A561" s="5">
        <v>236</v>
      </c>
      <c r="B561" s="5" t="s">
        <v>13</v>
      </c>
      <c r="C561" s="6">
        <f t="shared" si="35"/>
        <v>1</v>
      </c>
      <c r="D561" s="5" t="s">
        <v>9</v>
      </c>
      <c r="E561" s="6">
        <f t="shared" si="36"/>
        <v>3</v>
      </c>
      <c r="F561" s="5" t="s">
        <v>118</v>
      </c>
      <c r="G561" s="6" t="str">
        <f t="shared" si="34"/>
        <v>D3 TS-6B13</v>
      </c>
      <c r="H561" s="6" t="str">
        <f t="shared" si="37"/>
        <v>3013</v>
      </c>
      <c r="I561" s="6" t="str">
        <f t="shared" si="38"/>
        <v/>
      </c>
      <c r="J561" s="5" t="s">
        <v>114</v>
      </c>
      <c r="K561" s="7" t="s">
        <v>115</v>
      </c>
      <c r="L561" s="7" t="s">
        <v>215</v>
      </c>
      <c r="M561" s="5"/>
      <c r="N561" s="5"/>
    </row>
    <row r="562" spans="1:14">
      <c r="A562" s="5">
        <v>236</v>
      </c>
      <c r="B562" s="5" t="s">
        <v>13</v>
      </c>
      <c r="C562" s="6">
        <f t="shared" si="35"/>
        <v>1</v>
      </c>
      <c r="D562" s="5" t="s">
        <v>2</v>
      </c>
      <c r="E562" s="6">
        <f t="shared" si="36"/>
        <v>4</v>
      </c>
      <c r="F562" s="5" t="s">
        <v>118</v>
      </c>
      <c r="G562" s="6" t="str">
        <f t="shared" si="34"/>
        <v>D3 TS-6B14</v>
      </c>
      <c r="H562" s="6" t="str">
        <f t="shared" si="37"/>
        <v>3014</v>
      </c>
      <c r="I562" s="6" t="str">
        <f t="shared" si="38"/>
        <v/>
      </c>
      <c r="J562" s="5" t="s">
        <v>114</v>
      </c>
      <c r="K562" s="7" t="s">
        <v>115</v>
      </c>
      <c r="L562" s="7" t="s">
        <v>215</v>
      </c>
      <c r="M562" s="5"/>
      <c r="N562" s="5"/>
    </row>
    <row r="563" spans="1:14">
      <c r="A563" s="5">
        <v>237</v>
      </c>
      <c r="B563" s="5" t="s">
        <v>1</v>
      </c>
      <c r="C563" s="6">
        <f t="shared" si="35"/>
        <v>5</v>
      </c>
      <c r="D563" s="5" t="s">
        <v>2</v>
      </c>
      <c r="E563" s="6">
        <f t="shared" si="36"/>
        <v>4</v>
      </c>
      <c r="F563" s="5" t="s">
        <v>118</v>
      </c>
      <c r="G563" s="6" t="str">
        <f t="shared" si="34"/>
        <v>D3 TS-6B54</v>
      </c>
      <c r="H563" s="6" t="str">
        <f t="shared" si="37"/>
        <v>2154</v>
      </c>
      <c r="I563" s="6" t="str">
        <f t="shared" si="38"/>
        <v/>
      </c>
      <c r="J563" s="5" t="s">
        <v>116</v>
      </c>
      <c r="K563" s="7" t="s">
        <v>117</v>
      </c>
      <c r="L563" s="7" t="s">
        <v>215</v>
      </c>
      <c r="M563" s="5" t="s">
        <v>57</v>
      </c>
      <c r="N563" s="5"/>
    </row>
    <row r="564" spans="1:14">
      <c r="A564" s="5">
        <v>237</v>
      </c>
      <c r="B564" s="5" t="s">
        <v>1</v>
      </c>
      <c r="C564" s="6">
        <f t="shared" si="35"/>
        <v>5</v>
      </c>
      <c r="D564" s="5" t="s">
        <v>6</v>
      </c>
      <c r="E564" s="6">
        <f t="shared" si="36"/>
        <v>5</v>
      </c>
      <c r="F564" s="5" t="s">
        <v>118</v>
      </c>
      <c r="G564" s="6" t="str">
        <f t="shared" si="34"/>
        <v>D3 TS-6B55</v>
      </c>
      <c r="H564" s="6" t="str">
        <f t="shared" si="37"/>
        <v>2155</v>
      </c>
      <c r="I564" s="6" t="str">
        <f t="shared" si="38"/>
        <v/>
      </c>
      <c r="J564" s="5" t="s">
        <v>116</v>
      </c>
      <c r="K564" s="7" t="s">
        <v>117</v>
      </c>
      <c r="L564" s="7" t="s">
        <v>215</v>
      </c>
      <c r="M564" s="5" t="s">
        <v>57</v>
      </c>
      <c r="N564" s="5"/>
    </row>
    <row r="565" spans="1:14">
      <c r="A565" s="5">
        <v>237</v>
      </c>
      <c r="B565" s="5" t="s">
        <v>1</v>
      </c>
      <c r="C565" s="6">
        <f t="shared" si="35"/>
        <v>5</v>
      </c>
      <c r="D565" s="5" t="s">
        <v>7</v>
      </c>
      <c r="E565" s="6">
        <f t="shared" si="36"/>
        <v>6</v>
      </c>
      <c r="F565" s="5" t="s">
        <v>118</v>
      </c>
      <c r="G565" s="6" t="str">
        <f t="shared" si="34"/>
        <v>D3 TS-6B56</v>
      </c>
      <c r="H565" s="6" t="str">
        <f t="shared" si="37"/>
        <v>2156</v>
      </c>
      <c r="I565" s="6" t="str">
        <f t="shared" si="38"/>
        <v/>
      </c>
      <c r="J565" s="5" t="s">
        <v>116</v>
      </c>
      <c r="K565" s="7" t="s">
        <v>117</v>
      </c>
      <c r="L565" s="7" t="s">
        <v>215</v>
      </c>
      <c r="M565" s="5" t="s">
        <v>57</v>
      </c>
      <c r="N565" s="5"/>
    </row>
    <row r="566" spans="1:14">
      <c r="A566" s="5">
        <v>238</v>
      </c>
      <c r="B566" s="5" t="s">
        <v>1</v>
      </c>
      <c r="C566" s="6">
        <f t="shared" si="35"/>
        <v>5</v>
      </c>
      <c r="D566" s="5" t="s">
        <v>9</v>
      </c>
      <c r="E566" s="6">
        <f t="shared" si="36"/>
        <v>3</v>
      </c>
      <c r="F566" s="5" t="s">
        <v>119</v>
      </c>
      <c r="G566" s="6" t="str">
        <f t="shared" si="34"/>
        <v>D3 TS-6C53</v>
      </c>
      <c r="H566" s="6" t="str">
        <f t="shared" si="37"/>
        <v>5953</v>
      </c>
      <c r="I566" s="6" t="str">
        <f t="shared" si="38"/>
        <v/>
      </c>
      <c r="J566" s="5" t="s">
        <v>109</v>
      </c>
      <c r="K566" s="7" t="s">
        <v>110</v>
      </c>
      <c r="L566" s="7" t="s">
        <v>215</v>
      </c>
      <c r="M566" s="5"/>
      <c r="N566" s="5"/>
    </row>
    <row r="567" spans="1:14">
      <c r="A567" s="5">
        <v>238</v>
      </c>
      <c r="B567" s="5" t="s">
        <v>1</v>
      </c>
      <c r="C567" s="6">
        <f t="shared" si="35"/>
        <v>5</v>
      </c>
      <c r="D567" s="5" t="s">
        <v>2</v>
      </c>
      <c r="E567" s="6">
        <f t="shared" si="36"/>
        <v>4</v>
      </c>
      <c r="F567" s="5" t="s">
        <v>119</v>
      </c>
      <c r="G567" s="6" t="str">
        <f t="shared" si="34"/>
        <v>D3 TS-6C54</v>
      </c>
      <c r="H567" s="6" t="str">
        <f t="shared" si="37"/>
        <v>5954</v>
      </c>
      <c r="I567" s="6" t="str">
        <f t="shared" si="38"/>
        <v/>
      </c>
      <c r="J567" s="5" t="s">
        <v>109</v>
      </c>
      <c r="K567" s="7" t="s">
        <v>110</v>
      </c>
      <c r="L567" s="7" t="s">
        <v>215</v>
      </c>
      <c r="M567" s="5"/>
      <c r="N567" s="5"/>
    </row>
    <row r="568" spans="1:14">
      <c r="A568" s="5">
        <v>239</v>
      </c>
      <c r="B568" s="5" t="s">
        <v>13</v>
      </c>
      <c r="C568" s="6">
        <f t="shared" si="35"/>
        <v>1</v>
      </c>
      <c r="D568" s="5" t="s">
        <v>2</v>
      </c>
      <c r="E568" s="6">
        <f t="shared" si="36"/>
        <v>4</v>
      </c>
      <c r="F568" s="5" t="s">
        <v>119</v>
      </c>
      <c r="G568" s="6" t="str">
        <f t="shared" si="34"/>
        <v>D3 TS-6C14</v>
      </c>
      <c r="H568" s="6" t="str">
        <f t="shared" si="37"/>
        <v>3514</v>
      </c>
      <c r="I568" s="6" t="str">
        <f t="shared" si="38"/>
        <v/>
      </c>
      <c r="J568" s="5" t="s">
        <v>111</v>
      </c>
      <c r="K568" s="7" t="s">
        <v>112</v>
      </c>
      <c r="L568" s="7" t="s">
        <v>215</v>
      </c>
      <c r="M568" s="5"/>
      <c r="N568" s="5"/>
    </row>
    <row r="569" spans="1:14">
      <c r="A569" s="5">
        <v>239</v>
      </c>
      <c r="B569" s="5" t="s">
        <v>13</v>
      </c>
      <c r="C569" s="6">
        <f t="shared" si="35"/>
        <v>1</v>
      </c>
      <c r="D569" s="5" t="s">
        <v>6</v>
      </c>
      <c r="E569" s="6">
        <f t="shared" si="36"/>
        <v>5</v>
      </c>
      <c r="F569" s="5" t="s">
        <v>119</v>
      </c>
      <c r="G569" s="6" t="str">
        <f t="shared" si="34"/>
        <v>D3 TS-6C15</v>
      </c>
      <c r="H569" s="6" t="str">
        <f t="shared" si="37"/>
        <v>3515</v>
      </c>
      <c r="I569" s="6" t="str">
        <f t="shared" si="38"/>
        <v/>
      </c>
      <c r="J569" s="5" t="s">
        <v>111</v>
      </c>
      <c r="K569" s="7" t="s">
        <v>112</v>
      </c>
      <c r="L569" s="7" t="s">
        <v>215</v>
      </c>
      <c r="M569" s="5"/>
      <c r="N569" s="5"/>
    </row>
    <row r="570" spans="1:14">
      <c r="A570" s="5">
        <v>240</v>
      </c>
      <c r="B570" s="5" t="s">
        <v>12</v>
      </c>
      <c r="C570" s="6">
        <f t="shared" si="35"/>
        <v>2</v>
      </c>
      <c r="D570" s="5" t="s">
        <v>2</v>
      </c>
      <c r="E570" s="6">
        <f t="shared" si="36"/>
        <v>4</v>
      </c>
      <c r="F570" s="5" t="s">
        <v>119</v>
      </c>
      <c r="G570" s="6" t="str">
        <f t="shared" si="34"/>
        <v>D3 TS-6C24</v>
      </c>
      <c r="H570" s="6" t="str">
        <f t="shared" si="37"/>
        <v>3724</v>
      </c>
      <c r="I570" s="6" t="str">
        <f t="shared" si="38"/>
        <v/>
      </c>
      <c r="J570" s="5" t="s">
        <v>113</v>
      </c>
      <c r="K570" s="7" t="s">
        <v>45</v>
      </c>
      <c r="L570" s="7" t="s">
        <v>215</v>
      </c>
      <c r="M570" s="5"/>
      <c r="N570" s="5"/>
    </row>
    <row r="571" spans="1:14">
      <c r="A571" s="5">
        <v>240</v>
      </c>
      <c r="B571" s="5" t="s">
        <v>12</v>
      </c>
      <c r="C571" s="6">
        <f t="shared" si="35"/>
        <v>2</v>
      </c>
      <c r="D571" s="5" t="s">
        <v>6</v>
      </c>
      <c r="E571" s="6">
        <f t="shared" si="36"/>
        <v>5</v>
      </c>
      <c r="F571" s="5" t="s">
        <v>119</v>
      </c>
      <c r="G571" s="6" t="str">
        <f t="shared" si="34"/>
        <v>D3 TS-6C25</v>
      </c>
      <c r="H571" s="6" t="str">
        <f t="shared" si="37"/>
        <v>3725</v>
      </c>
      <c r="I571" s="6" t="str">
        <f t="shared" si="38"/>
        <v/>
      </c>
      <c r="J571" s="5" t="s">
        <v>113</v>
      </c>
      <c r="K571" s="7" t="s">
        <v>45</v>
      </c>
      <c r="L571" s="7" t="s">
        <v>215</v>
      </c>
      <c r="M571" s="5"/>
      <c r="N571" s="5"/>
    </row>
    <row r="572" spans="1:14">
      <c r="A572" s="5">
        <v>241</v>
      </c>
      <c r="B572" s="5" t="s">
        <v>22</v>
      </c>
      <c r="C572" s="6">
        <f t="shared" si="35"/>
        <v>3</v>
      </c>
      <c r="D572" s="5" t="s">
        <v>9</v>
      </c>
      <c r="E572" s="6">
        <f t="shared" si="36"/>
        <v>3</v>
      </c>
      <c r="F572" s="5" t="s">
        <v>119</v>
      </c>
      <c r="G572" s="6" t="str">
        <f t="shared" si="34"/>
        <v>D3 TS-6C33</v>
      </c>
      <c r="H572" s="6" t="str">
        <f t="shared" si="37"/>
        <v>4233</v>
      </c>
      <c r="I572" s="6" t="str">
        <f t="shared" si="38"/>
        <v/>
      </c>
      <c r="J572" s="5" t="s">
        <v>114</v>
      </c>
      <c r="K572" s="7" t="s">
        <v>96</v>
      </c>
      <c r="L572" s="7" t="s">
        <v>215</v>
      </c>
      <c r="M572" s="5"/>
      <c r="N572" s="5"/>
    </row>
    <row r="573" spans="1:14">
      <c r="A573" s="5">
        <v>241</v>
      </c>
      <c r="B573" s="5" t="s">
        <v>22</v>
      </c>
      <c r="C573" s="6">
        <f t="shared" si="35"/>
        <v>3</v>
      </c>
      <c r="D573" s="5" t="s">
        <v>2</v>
      </c>
      <c r="E573" s="6">
        <f t="shared" si="36"/>
        <v>4</v>
      </c>
      <c r="F573" s="5" t="s">
        <v>119</v>
      </c>
      <c r="G573" s="6" t="str">
        <f t="shared" si="34"/>
        <v>D3 TS-6C34</v>
      </c>
      <c r="H573" s="6" t="str">
        <f t="shared" si="37"/>
        <v>4234</v>
      </c>
      <c r="I573" s="6" t="str">
        <f t="shared" si="38"/>
        <v/>
      </c>
      <c r="J573" s="5" t="s">
        <v>114</v>
      </c>
      <c r="K573" s="7" t="s">
        <v>96</v>
      </c>
      <c r="L573" s="7" t="s">
        <v>215</v>
      </c>
      <c r="M573" s="5"/>
      <c r="N573" s="5"/>
    </row>
    <row r="574" spans="1:14">
      <c r="A574" s="5">
        <v>242</v>
      </c>
      <c r="B574" s="5" t="s">
        <v>12</v>
      </c>
      <c r="C574" s="6">
        <f t="shared" si="35"/>
        <v>2</v>
      </c>
      <c r="D574" s="5" t="s">
        <v>17</v>
      </c>
      <c r="E574" s="6">
        <f t="shared" si="36"/>
        <v>1</v>
      </c>
      <c r="F574" s="5" t="s">
        <v>119</v>
      </c>
      <c r="G574" s="6" t="str">
        <f t="shared" si="34"/>
        <v>D3 TS-6C21</v>
      </c>
      <c r="H574" s="6" t="str">
        <f t="shared" si="37"/>
        <v>2121</v>
      </c>
      <c r="I574" s="6" t="str">
        <f t="shared" si="38"/>
        <v/>
      </c>
      <c r="J574" s="5" t="s">
        <v>116</v>
      </c>
      <c r="K574" s="7" t="s">
        <v>117</v>
      </c>
      <c r="L574" s="7" t="s">
        <v>215</v>
      </c>
      <c r="M574" s="5" t="s">
        <v>57</v>
      </c>
      <c r="N574" s="5"/>
    </row>
    <row r="575" spans="1:14">
      <c r="A575" s="5">
        <v>242</v>
      </c>
      <c r="B575" s="5" t="s">
        <v>12</v>
      </c>
      <c r="C575" s="6">
        <f t="shared" si="35"/>
        <v>2</v>
      </c>
      <c r="D575" s="5" t="s">
        <v>14</v>
      </c>
      <c r="E575" s="6">
        <f t="shared" si="36"/>
        <v>2</v>
      </c>
      <c r="F575" s="5" t="s">
        <v>119</v>
      </c>
      <c r="G575" s="6" t="str">
        <f t="shared" si="34"/>
        <v>D3 TS-6C22</v>
      </c>
      <c r="H575" s="6" t="str">
        <f t="shared" si="37"/>
        <v>2122</v>
      </c>
      <c r="I575" s="6" t="str">
        <f t="shared" si="38"/>
        <v/>
      </c>
      <c r="J575" s="5" t="s">
        <v>116</v>
      </c>
      <c r="K575" s="7" t="s">
        <v>117</v>
      </c>
      <c r="L575" s="7" t="s">
        <v>215</v>
      </c>
      <c r="M575" s="5" t="s">
        <v>57</v>
      </c>
      <c r="N575" s="5"/>
    </row>
    <row r="576" spans="1:14">
      <c r="A576" s="5">
        <v>242</v>
      </c>
      <c r="B576" s="5" t="s">
        <v>12</v>
      </c>
      <c r="C576" s="6">
        <f t="shared" si="35"/>
        <v>2</v>
      </c>
      <c r="D576" s="5" t="s">
        <v>9</v>
      </c>
      <c r="E576" s="6">
        <f t="shared" si="36"/>
        <v>3</v>
      </c>
      <c r="F576" s="5" t="s">
        <v>119</v>
      </c>
      <c r="G576" s="6" t="str">
        <f t="shared" si="34"/>
        <v>D3 TS-6C23</v>
      </c>
      <c r="H576" s="6" t="str">
        <f t="shared" si="37"/>
        <v>2123</v>
      </c>
      <c r="I576" s="6" t="str">
        <f t="shared" si="38"/>
        <v/>
      </c>
      <c r="J576" s="5" t="s">
        <v>116</v>
      </c>
      <c r="K576" s="7" t="s">
        <v>117</v>
      </c>
      <c r="L576" s="7" t="s">
        <v>215</v>
      </c>
      <c r="M576" s="5" t="s">
        <v>57</v>
      </c>
      <c r="N576" s="5"/>
    </row>
    <row r="577" spans="1:14">
      <c r="A577" s="5">
        <v>243</v>
      </c>
      <c r="B577" s="5" t="s">
        <v>12</v>
      </c>
      <c r="C577" s="6">
        <f t="shared" si="35"/>
        <v>2</v>
      </c>
      <c r="D577" s="5" t="s">
        <v>9</v>
      </c>
      <c r="E577" s="6">
        <f t="shared" si="36"/>
        <v>3</v>
      </c>
      <c r="F577" s="5" t="s">
        <v>120</v>
      </c>
      <c r="G577" s="6" t="str">
        <f t="shared" si="34"/>
        <v>STr. TRKBG-2A23</v>
      </c>
      <c r="H577" s="6" t="str">
        <f t="shared" si="37"/>
        <v>0323</v>
      </c>
      <c r="I577" s="6" t="str">
        <f t="shared" si="38"/>
        <v/>
      </c>
      <c r="J577" s="5" t="s">
        <v>121</v>
      </c>
      <c r="K577" s="7" t="s">
        <v>122</v>
      </c>
      <c r="L577" s="7" t="s">
        <v>215</v>
      </c>
      <c r="M577" s="5"/>
      <c r="N577" s="5"/>
    </row>
    <row r="578" spans="1:14">
      <c r="A578" s="5">
        <v>243</v>
      </c>
      <c r="B578" s="5" t="s">
        <v>12</v>
      </c>
      <c r="C578" s="6">
        <f t="shared" ref="C578:C641" si="39">VLOOKUP(B578,Hari,2,FALSE)</f>
        <v>2</v>
      </c>
      <c r="D578" s="5" t="s">
        <v>2</v>
      </c>
      <c r="E578" s="6">
        <f t="shared" ref="E578:E641" si="40">VLOOKUP(D578,Jam,2,FALSE)</f>
        <v>4</v>
      </c>
      <c r="F578" s="5" t="s">
        <v>120</v>
      </c>
      <c r="G578" s="6" t="str">
        <f t="shared" si="34"/>
        <v>STr. TRKBG-2A24</v>
      </c>
      <c r="H578" s="6" t="str">
        <f t="shared" si="37"/>
        <v>0324</v>
      </c>
      <c r="I578" s="6" t="str">
        <f t="shared" si="38"/>
        <v/>
      </c>
      <c r="J578" s="5" t="s">
        <v>121</v>
      </c>
      <c r="K578" s="7" t="s">
        <v>122</v>
      </c>
      <c r="L578" s="7" t="s">
        <v>215</v>
      </c>
      <c r="M578" s="5"/>
      <c r="N578" s="5"/>
    </row>
    <row r="579" spans="1:14">
      <c r="A579" s="5">
        <v>244</v>
      </c>
      <c r="B579" s="5" t="s">
        <v>22</v>
      </c>
      <c r="C579" s="6">
        <f t="shared" si="39"/>
        <v>3</v>
      </c>
      <c r="D579" s="5" t="s">
        <v>6</v>
      </c>
      <c r="E579" s="6">
        <f t="shared" si="40"/>
        <v>5</v>
      </c>
      <c r="F579" s="5" t="s">
        <v>120</v>
      </c>
      <c r="G579" s="6" t="str">
        <f t="shared" si="34"/>
        <v>STr. TRKBG-2A35</v>
      </c>
      <c r="H579" s="6" t="str">
        <f t="shared" ref="H579:H642" si="41">LEFT(K579,2)&amp;$C579&amp;$E579</f>
        <v>0335</v>
      </c>
      <c r="I579" s="6" t="str">
        <f t="shared" ref="I579:I642" si="42">IF(LEFT(L579,2)&lt;&gt;"",LEFT(L579,2)&amp;$C579&amp;$E579,"")</f>
        <v/>
      </c>
      <c r="J579" s="5" t="s">
        <v>121</v>
      </c>
      <c r="K579" s="7" t="s">
        <v>122</v>
      </c>
      <c r="L579" s="7" t="s">
        <v>215</v>
      </c>
      <c r="M579" s="5"/>
      <c r="N579" s="5"/>
    </row>
    <row r="580" spans="1:14">
      <c r="A580" s="5">
        <v>244</v>
      </c>
      <c r="B580" s="5" t="s">
        <v>22</v>
      </c>
      <c r="C580" s="6">
        <f t="shared" si="39"/>
        <v>3</v>
      </c>
      <c r="D580" s="5" t="s">
        <v>7</v>
      </c>
      <c r="E580" s="6">
        <f t="shared" si="40"/>
        <v>6</v>
      </c>
      <c r="F580" s="5" t="s">
        <v>120</v>
      </c>
      <c r="G580" s="6" t="str">
        <f t="shared" si="34"/>
        <v>STr. TRKBG-2A36</v>
      </c>
      <c r="H580" s="6" t="str">
        <f t="shared" si="41"/>
        <v>0336</v>
      </c>
      <c r="I580" s="6" t="str">
        <f t="shared" si="42"/>
        <v/>
      </c>
      <c r="J580" s="5" t="s">
        <v>121</v>
      </c>
      <c r="K580" s="7" t="s">
        <v>122</v>
      </c>
      <c r="L580" s="7" t="s">
        <v>215</v>
      </c>
      <c r="M580" s="5"/>
      <c r="N580" s="5"/>
    </row>
    <row r="581" spans="1:14">
      <c r="A581" s="5">
        <v>245</v>
      </c>
      <c r="B581" s="5" t="s">
        <v>8</v>
      </c>
      <c r="C581" s="6">
        <f t="shared" si="39"/>
        <v>4</v>
      </c>
      <c r="D581" s="5" t="s">
        <v>2</v>
      </c>
      <c r="E581" s="6">
        <f t="shared" si="40"/>
        <v>4</v>
      </c>
      <c r="F581" s="5" t="s">
        <v>120</v>
      </c>
      <c r="G581" s="6" t="str">
        <f t="shared" si="34"/>
        <v>STr. TRKBG-2A44</v>
      </c>
      <c r="H581" s="6" t="str">
        <f t="shared" si="41"/>
        <v>3844</v>
      </c>
      <c r="I581" s="6" t="str">
        <f t="shared" si="42"/>
        <v/>
      </c>
      <c r="J581" s="5" t="s">
        <v>123</v>
      </c>
      <c r="K581" s="7" t="s">
        <v>21</v>
      </c>
      <c r="L581" s="7" t="s">
        <v>215</v>
      </c>
      <c r="M581" s="5"/>
      <c r="N581" s="5"/>
    </row>
    <row r="582" spans="1:14">
      <c r="A582" s="5">
        <v>245</v>
      </c>
      <c r="B582" s="5" t="s">
        <v>8</v>
      </c>
      <c r="C582" s="6">
        <f t="shared" si="39"/>
        <v>4</v>
      </c>
      <c r="D582" s="5" t="s">
        <v>6</v>
      </c>
      <c r="E582" s="6">
        <f t="shared" si="40"/>
        <v>5</v>
      </c>
      <c r="F582" s="5" t="s">
        <v>120</v>
      </c>
      <c r="G582" s="6" t="str">
        <f t="shared" si="34"/>
        <v>STr. TRKBG-2A45</v>
      </c>
      <c r="H582" s="6" t="str">
        <f t="shared" si="41"/>
        <v>3845</v>
      </c>
      <c r="I582" s="6" t="str">
        <f t="shared" si="42"/>
        <v/>
      </c>
      <c r="J582" s="5" t="s">
        <v>123</v>
      </c>
      <c r="K582" s="7" t="s">
        <v>21</v>
      </c>
      <c r="L582" s="7" t="s">
        <v>215</v>
      </c>
      <c r="M582" s="5"/>
      <c r="N582" s="5"/>
    </row>
    <row r="583" spans="1:14">
      <c r="A583" s="5">
        <v>246</v>
      </c>
      <c r="B583" s="5" t="s">
        <v>1</v>
      </c>
      <c r="C583" s="6">
        <f t="shared" si="39"/>
        <v>5</v>
      </c>
      <c r="D583" s="5" t="s">
        <v>2</v>
      </c>
      <c r="E583" s="6">
        <f t="shared" si="40"/>
        <v>4</v>
      </c>
      <c r="F583" s="5" t="s">
        <v>120</v>
      </c>
      <c r="G583" s="6" t="str">
        <f t="shared" si="34"/>
        <v>STr. TRKBG-2A54</v>
      </c>
      <c r="H583" s="6" t="str">
        <f t="shared" si="41"/>
        <v>3854</v>
      </c>
      <c r="I583" s="6" t="str">
        <f t="shared" si="42"/>
        <v/>
      </c>
      <c r="J583" s="5" t="s">
        <v>123</v>
      </c>
      <c r="K583" s="7" t="s">
        <v>21</v>
      </c>
      <c r="L583" s="7" t="s">
        <v>215</v>
      </c>
      <c r="M583" s="5"/>
      <c r="N583" s="5"/>
    </row>
    <row r="584" spans="1:14">
      <c r="A584" s="5">
        <v>246</v>
      </c>
      <c r="B584" s="5" t="s">
        <v>1</v>
      </c>
      <c r="C584" s="6">
        <f t="shared" si="39"/>
        <v>5</v>
      </c>
      <c r="D584" s="5" t="s">
        <v>6</v>
      </c>
      <c r="E584" s="6">
        <f t="shared" si="40"/>
        <v>5</v>
      </c>
      <c r="F584" s="5" t="s">
        <v>120</v>
      </c>
      <c r="G584" s="6" t="str">
        <f t="shared" si="34"/>
        <v>STr. TRKBG-2A55</v>
      </c>
      <c r="H584" s="6" t="str">
        <f t="shared" si="41"/>
        <v>3855</v>
      </c>
      <c r="I584" s="6" t="str">
        <f t="shared" si="42"/>
        <v/>
      </c>
      <c r="J584" s="5" t="s">
        <v>123</v>
      </c>
      <c r="K584" s="7" t="s">
        <v>21</v>
      </c>
      <c r="L584" s="7" t="s">
        <v>215</v>
      </c>
      <c r="M584" s="5"/>
      <c r="N584" s="5"/>
    </row>
    <row r="585" spans="1:14">
      <c r="A585" s="5">
        <v>247</v>
      </c>
      <c r="B585" s="5" t="s">
        <v>1</v>
      </c>
      <c r="C585" s="6">
        <f t="shared" si="39"/>
        <v>5</v>
      </c>
      <c r="D585" s="5" t="s">
        <v>17</v>
      </c>
      <c r="E585" s="6">
        <f t="shared" si="40"/>
        <v>1</v>
      </c>
      <c r="F585" s="5" t="s">
        <v>120</v>
      </c>
      <c r="G585" s="6" t="str">
        <f t="shared" si="34"/>
        <v>STr. TRKBG-2A51</v>
      </c>
      <c r="H585" s="6" t="str">
        <f t="shared" si="41"/>
        <v>3551</v>
      </c>
      <c r="I585" s="6" t="str">
        <f t="shared" si="42"/>
        <v/>
      </c>
      <c r="J585" s="5" t="s">
        <v>124</v>
      </c>
      <c r="K585" s="7" t="s">
        <v>112</v>
      </c>
      <c r="L585" s="7" t="s">
        <v>215</v>
      </c>
      <c r="M585" s="5"/>
      <c r="N585" s="5"/>
    </row>
    <row r="586" spans="1:14">
      <c r="A586" s="5">
        <v>247</v>
      </c>
      <c r="B586" s="5" t="s">
        <v>1</v>
      </c>
      <c r="C586" s="6">
        <f t="shared" si="39"/>
        <v>5</v>
      </c>
      <c r="D586" s="5" t="s">
        <v>14</v>
      </c>
      <c r="E586" s="6">
        <f t="shared" si="40"/>
        <v>2</v>
      </c>
      <c r="F586" s="5" t="s">
        <v>120</v>
      </c>
      <c r="G586" s="6" t="str">
        <f t="shared" si="34"/>
        <v>STr. TRKBG-2A52</v>
      </c>
      <c r="H586" s="6" t="str">
        <f t="shared" si="41"/>
        <v>3552</v>
      </c>
      <c r="I586" s="6" t="str">
        <f t="shared" si="42"/>
        <v/>
      </c>
      <c r="J586" s="5" t="s">
        <v>124</v>
      </c>
      <c r="K586" s="7" t="s">
        <v>112</v>
      </c>
      <c r="L586" s="7" t="s">
        <v>215</v>
      </c>
      <c r="M586" s="5"/>
      <c r="N586" s="5"/>
    </row>
    <row r="587" spans="1:14">
      <c r="A587" s="5">
        <v>248</v>
      </c>
      <c r="B587" s="5" t="s">
        <v>13</v>
      </c>
      <c r="C587" s="6">
        <f t="shared" si="39"/>
        <v>1</v>
      </c>
      <c r="D587" s="5" t="s">
        <v>14</v>
      </c>
      <c r="E587" s="6">
        <f t="shared" si="40"/>
        <v>2</v>
      </c>
      <c r="F587" s="5" t="s">
        <v>120</v>
      </c>
      <c r="G587" s="6" t="str">
        <f t="shared" si="34"/>
        <v>STr. TRKBG-2A12</v>
      </c>
      <c r="H587" s="6" t="str">
        <f t="shared" si="41"/>
        <v>3512</v>
      </c>
      <c r="I587" s="6" t="str">
        <f t="shared" si="42"/>
        <v/>
      </c>
      <c r="J587" s="5" t="s">
        <v>124</v>
      </c>
      <c r="K587" s="7" t="s">
        <v>112</v>
      </c>
      <c r="L587" s="7" t="s">
        <v>215</v>
      </c>
      <c r="M587" s="5"/>
      <c r="N587" s="5"/>
    </row>
    <row r="588" spans="1:14">
      <c r="A588" s="5">
        <v>248</v>
      </c>
      <c r="B588" s="5" t="s">
        <v>13</v>
      </c>
      <c r="C588" s="6">
        <f t="shared" si="39"/>
        <v>1</v>
      </c>
      <c r="D588" s="5" t="s">
        <v>9</v>
      </c>
      <c r="E588" s="6">
        <f t="shared" si="40"/>
        <v>3</v>
      </c>
      <c r="F588" s="5" t="s">
        <v>120</v>
      </c>
      <c r="G588" s="6" t="str">
        <f t="shared" si="34"/>
        <v>STr. TRKBG-2A13</v>
      </c>
      <c r="H588" s="6" t="str">
        <f t="shared" si="41"/>
        <v>3513</v>
      </c>
      <c r="I588" s="6" t="str">
        <f t="shared" si="42"/>
        <v/>
      </c>
      <c r="J588" s="5" t="s">
        <v>124</v>
      </c>
      <c r="K588" s="7" t="s">
        <v>112</v>
      </c>
      <c r="L588" s="7" t="s">
        <v>215</v>
      </c>
      <c r="M588" s="5"/>
      <c r="N588" s="5"/>
    </row>
    <row r="589" spans="1:14">
      <c r="A589" s="5">
        <v>249</v>
      </c>
      <c r="B589" s="5" t="s">
        <v>13</v>
      </c>
      <c r="C589" s="6">
        <f t="shared" si="39"/>
        <v>1</v>
      </c>
      <c r="D589" s="5" t="s">
        <v>2</v>
      </c>
      <c r="E589" s="6">
        <f t="shared" si="40"/>
        <v>4</v>
      </c>
      <c r="F589" s="5" t="s">
        <v>120</v>
      </c>
      <c r="G589" s="6" t="str">
        <f t="shared" si="34"/>
        <v>STr. TRKBG-2A14</v>
      </c>
      <c r="H589" s="6" t="str">
        <f t="shared" si="41"/>
        <v>4214</v>
      </c>
      <c r="I589" s="6" t="str">
        <f t="shared" si="42"/>
        <v/>
      </c>
      <c r="J589" s="5" t="s">
        <v>125</v>
      </c>
      <c r="K589" s="7" t="s">
        <v>96</v>
      </c>
      <c r="L589" s="7" t="s">
        <v>215</v>
      </c>
      <c r="M589" s="5"/>
      <c r="N589" s="5"/>
    </row>
    <row r="590" spans="1:14">
      <c r="A590" s="5">
        <v>249</v>
      </c>
      <c r="B590" s="5" t="s">
        <v>13</v>
      </c>
      <c r="C590" s="6">
        <f t="shared" si="39"/>
        <v>1</v>
      </c>
      <c r="D590" s="5" t="s">
        <v>6</v>
      </c>
      <c r="E590" s="6">
        <f t="shared" si="40"/>
        <v>5</v>
      </c>
      <c r="F590" s="5" t="s">
        <v>120</v>
      </c>
      <c r="G590" s="6" t="str">
        <f t="shared" si="34"/>
        <v>STr. TRKBG-2A15</v>
      </c>
      <c r="H590" s="6" t="str">
        <f t="shared" si="41"/>
        <v>4215</v>
      </c>
      <c r="I590" s="6" t="str">
        <f t="shared" si="42"/>
        <v/>
      </c>
      <c r="J590" s="5" t="s">
        <v>125</v>
      </c>
      <c r="K590" s="7" t="s">
        <v>96</v>
      </c>
      <c r="L590" s="7" t="s">
        <v>215</v>
      </c>
      <c r="M590" s="5"/>
      <c r="N590" s="5"/>
    </row>
    <row r="591" spans="1:14">
      <c r="A591" s="5">
        <v>250</v>
      </c>
      <c r="B591" s="5" t="s">
        <v>22</v>
      </c>
      <c r="C591" s="6">
        <f t="shared" si="39"/>
        <v>3</v>
      </c>
      <c r="D591" s="5" t="s">
        <v>17</v>
      </c>
      <c r="E591" s="6">
        <f t="shared" si="40"/>
        <v>1</v>
      </c>
      <c r="F591" s="5" t="s">
        <v>120</v>
      </c>
      <c r="G591" s="6" t="str">
        <f t="shared" si="34"/>
        <v>STr. TRKBG-2A31</v>
      </c>
      <c r="H591" s="6" t="str">
        <f t="shared" si="41"/>
        <v>4231</v>
      </c>
      <c r="I591" s="6" t="str">
        <f t="shared" si="42"/>
        <v/>
      </c>
      <c r="J591" s="5" t="s">
        <v>125</v>
      </c>
      <c r="K591" s="7" t="s">
        <v>96</v>
      </c>
      <c r="L591" s="7" t="s">
        <v>215</v>
      </c>
      <c r="M591" s="5"/>
      <c r="N591" s="5"/>
    </row>
    <row r="592" spans="1:14">
      <c r="A592" s="5">
        <v>250</v>
      </c>
      <c r="B592" s="5" t="s">
        <v>22</v>
      </c>
      <c r="C592" s="6">
        <f t="shared" si="39"/>
        <v>3</v>
      </c>
      <c r="D592" s="5" t="s">
        <v>14</v>
      </c>
      <c r="E592" s="6">
        <f t="shared" si="40"/>
        <v>2</v>
      </c>
      <c r="F592" s="5" t="s">
        <v>120</v>
      </c>
      <c r="G592" s="6" t="str">
        <f t="shared" si="34"/>
        <v>STr. TRKBG-2A32</v>
      </c>
      <c r="H592" s="6" t="str">
        <f t="shared" si="41"/>
        <v>4232</v>
      </c>
      <c r="I592" s="6" t="str">
        <f t="shared" si="42"/>
        <v/>
      </c>
      <c r="J592" s="5" t="s">
        <v>125</v>
      </c>
      <c r="K592" s="7" t="s">
        <v>96</v>
      </c>
      <c r="L592" s="7" t="s">
        <v>215</v>
      </c>
      <c r="M592" s="5"/>
      <c r="N592" s="5"/>
    </row>
    <row r="593" spans="1:14">
      <c r="A593" s="5">
        <v>251</v>
      </c>
      <c r="B593" s="5" t="s">
        <v>22</v>
      </c>
      <c r="C593" s="6">
        <f t="shared" si="39"/>
        <v>3</v>
      </c>
      <c r="D593" s="5" t="s">
        <v>23</v>
      </c>
      <c r="E593" s="6">
        <f t="shared" si="40"/>
        <v>7</v>
      </c>
      <c r="F593" s="5" t="s">
        <v>120</v>
      </c>
      <c r="G593" s="6" t="str">
        <f t="shared" si="34"/>
        <v>STr. TRKBG-2A37</v>
      </c>
      <c r="H593" s="6" t="str">
        <f t="shared" si="41"/>
        <v>0537</v>
      </c>
      <c r="I593" s="6" t="str">
        <f t="shared" si="42"/>
        <v/>
      </c>
      <c r="J593" s="5" t="s">
        <v>126</v>
      </c>
      <c r="K593" s="7" t="s">
        <v>71</v>
      </c>
      <c r="L593" s="7" t="s">
        <v>215</v>
      </c>
      <c r="M593" s="5"/>
      <c r="N593" s="5"/>
    </row>
    <row r="594" spans="1:14">
      <c r="A594" s="5">
        <v>251</v>
      </c>
      <c r="B594" s="5" t="s">
        <v>22</v>
      </c>
      <c r="C594" s="6">
        <f t="shared" si="39"/>
        <v>3</v>
      </c>
      <c r="D594" s="5" t="s">
        <v>26</v>
      </c>
      <c r="E594" s="6">
        <f t="shared" si="40"/>
        <v>8</v>
      </c>
      <c r="F594" s="5" t="s">
        <v>120</v>
      </c>
      <c r="G594" s="6" t="str">
        <f t="shared" si="34"/>
        <v>STr. TRKBG-2A38</v>
      </c>
      <c r="H594" s="6" t="str">
        <f t="shared" si="41"/>
        <v>0538</v>
      </c>
      <c r="I594" s="6" t="str">
        <f t="shared" si="42"/>
        <v/>
      </c>
      <c r="J594" s="5" t="s">
        <v>126</v>
      </c>
      <c r="K594" s="7" t="s">
        <v>71</v>
      </c>
      <c r="L594" s="7" t="s">
        <v>215</v>
      </c>
      <c r="M594" s="5"/>
      <c r="N594" s="5"/>
    </row>
    <row r="595" spans="1:14">
      <c r="A595" s="5">
        <v>252</v>
      </c>
      <c r="B595" s="5" t="s">
        <v>13</v>
      </c>
      <c r="C595" s="6">
        <f t="shared" si="39"/>
        <v>1</v>
      </c>
      <c r="D595" s="5" t="s">
        <v>7</v>
      </c>
      <c r="E595" s="6">
        <f t="shared" si="40"/>
        <v>6</v>
      </c>
      <c r="F595" s="5" t="s">
        <v>120</v>
      </c>
      <c r="G595" s="6" t="str">
        <f t="shared" si="34"/>
        <v>STr. TRKBG-2A16</v>
      </c>
      <c r="H595" s="6" t="str">
        <f t="shared" si="41"/>
        <v>0516</v>
      </c>
      <c r="I595" s="6" t="str">
        <f t="shared" si="42"/>
        <v/>
      </c>
      <c r="J595" s="5" t="s">
        <v>126</v>
      </c>
      <c r="K595" s="7" t="s">
        <v>71</v>
      </c>
      <c r="L595" s="7" t="s">
        <v>215</v>
      </c>
      <c r="M595" s="5"/>
      <c r="N595" s="5"/>
    </row>
    <row r="596" spans="1:14">
      <c r="A596" s="5">
        <v>252</v>
      </c>
      <c r="B596" s="5" t="s">
        <v>13</v>
      </c>
      <c r="C596" s="6">
        <f t="shared" si="39"/>
        <v>1</v>
      </c>
      <c r="D596" s="5" t="s">
        <v>23</v>
      </c>
      <c r="E596" s="6">
        <f t="shared" si="40"/>
        <v>7</v>
      </c>
      <c r="F596" s="5" t="s">
        <v>120</v>
      </c>
      <c r="G596" s="6" t="str">
        <f t="shared" si="34"/>
        <v>STr. TRKBG-2A17</v>
      </c>
      <c r="H596" s="6" t="str">
        <f t="shared" si="41"/>
        <v>0517</v>
      </c>
      <c r="I596" s="6" t="str">
        <f t="shared" si="42"/>
        <v/>
      </c>
      <c r="J596" s="5" t="s">
        <v>126</v>
      </c>
      <c r="K596" s="7" t="s">
        <v>71</v>
      </c>
      <c r="L596" s="7" t="s">
        <v>215</v>
      </c>
      <c r="M596" s="5"/>
      <c r="N596" s="5"/>
    </row>
    <row r="597" spans="1:14">
      <c r="A597" s="5">
        <v>253</v>
      </c>
      <c r="B597" s="5" t="s">
        <v>8</v>
      </c>
      <c r="C597" s="6">
        <f t="shared" si="39"/>
        <v>4</v>
      </c>
      <c r="D597" s="5" t="s">
        <v>7</v>
      </c>
      <c r="E597" s="6">
        <f t="shared" si="40"/>
        <v>6</v>
      </c>
      <c r="F597" s="5" t="s">
        <v>120</v>
      </c>
      <c r="G597" s="6" t="str">
        <f t="shared" si="34"/>
        <v>STr. TRKBG-2A46</v>
      </c>
      <c r="H597" s="6" t="str">
        <f t="shared" si="41"/>
        <v>1646</v>
      </c>
      <c r="I597" s="6" t="str">
        <f t="shared" si="42"/>
        <v/>
      </c>
      <c r="J597" s="5" t="s">
        <v>127</v>
      </c>
      <c r="K597" s="7" t="s">
        <v>128</v>
      </c>
      <c r="L597" s="7" t="s">
        <v>215</v>
      </c>
      <c r="M597" s="5"/>
      <c r="N597" s="5"/>
    </row>
    <row r="598" spans="1:14">
      <c r="A598" s="5">
        <v>253</v>
      </c>
      <c r="B598" s="5" t="s">
        <v>8</v>
      </c>
      <c r="C598" s="6">
        <f t="shared" si="39"/>
        <v>4</v>
      </c>
      <c r="D598" s="5" t="s">
        <v>23</v>
      </c>
      <c r="E598" s="6">
        <f t="shared" si="40"/>
        <v>7</v>
      </c>
      <c r="F598" s="5" t="s">
        <v>120</v>
      </c>
      <c r="G598" s="6" t="str">
        <f t="shared" si="34"/>
        <v>STr. TRKBG-2A47</v>
      </c>
      <c r="H598" s="6" t="str">
        <f t="shared" si="41"/>
        <v>1647</v>
      </c>
      <c r="I598" s="6" t="str">
        <f t="shared" si="42"/>
        <v/>
      </c>
      <c r="J598" s="5" t="s">
        <v>127</v>
      </c>
      <c r="K598" s="7" t="s">
        <v>128</v>
      </c>
      <c r="L598" s="7" t="s">
        <v>215</v>
      </c>
      <c r="M598" s="5"/>
      <c r="N598" s="5"/>
    </row>
    <row r="599" spans="1:14">
      <c r="A599" s="5">
        <v>254</v>
      </c>
      <c r="B599" s="5" t="s">
        <v>22</v>
      </c>
      <c r="C599" s="6">
        <f t="shared" si="39"/>
        <v>3</v>
      </c>
      <c r="D599" s="5" t="s">
        <v>9</v>
      </c>
      <c r="E599" s="6">
        <f t="shared" si="40"/>
        <v>3</v>
      </c>
      <c r="F599" s="5" t="s">
        <v>120</v>
      </c>
      <c r="G599" s="6" t="str">
        <f t="shared" si="34"/>
        <v>STr. TRKBG-2A33</v>
      </c>
      <c r="H599" s="6" t="str">
        <f t="shared" si="41"/>
        <v>1633</v>
      </c>
      <c r="I599" s="6" t="str">
        <f t="shared" si="42"/>
        <v/>
      </c>
      <c r="J599" s="5" t="s">
        <v>127</v>
      </c>
      <c r="K599" s="7" t="s">
        <v>128</v>
      </c>
      <c r="L599" s="7" t="s">
        <v>215</v>
      </c>
      <c r="M599" s="5"/>
      <c r="N599" s="5"/>
    </row>
    <row r="600" spans="1:14">
      <c r="A600" s="5">
        <v>254</v>
      </c>
      <c r="B600" s="5" t="s">
        <v>22</v>
      </c>
      <c r="C600" s="6">
        <f t="shared" si="39"/>
        <v>3</v>
      </c>
      <c r="D600" s="5" t="s">
        <v>2</v>
      </c>
      <c r="E600" s="6">
        <f t="shared" si="40"/>
        <v>4</v>
      </c>
      <c r="F600" s="5" t="s">
        <v>120</v>
      </c>
      <c r="G600" s="6" t="str">
        <f t="shared" si="34"/>
        <v>STr. TRKBG-2A34</v>
      </c>
      <c r="H600" s="6" t="str">
        <f t="shared" si="41"/>
        <v>1634</v>
      </c>
      <c r="I600" s="6" t="str">
        <f t="shared" si="42"/>
        <v/>
      </c>
      <c r="J600" s="5" t="s">
        <v>127</v>
      </c>
      <c r="K600" s="7" t="s">
        <v>128</v>
      </c>
      <c r="L600" s="7" t="s">
        <v>215</v>
      </c>
      <c r="M600" s="5"/>
      <c r="N600" s="5"/>
    </row>
    <row r="601" spans="1:14">
      <c r="A601" s="5">
        <v>255</v>
      </c>
      <c r="B601" s="5" t="s">
        <v>12</v>
      </c>
      <c r="C601" s="6">
        <f t="shared" si="39"/>
        <v>2</v>
      </c>
      <c r="D601" s="5" t="s">
        <v>6</v>
      </c>
      <c r="E601" s="6">
        <f t="shared" si="40"/>
        <v>5</v>
      </c>
      <c r="F601" s="5" t="s">
        <v>120</v>
      </c>
      <c r="G601" s="6" t="str">
        <f t="shared" si="34"/>
        <v>STr. TRKBG-2A25</v>
      </c>
      <c r="H601" s="6" t="str">
        <f t="shared" si="41"/>
        <v>5925</v>
      </c>
      <c r="I601" s="6" t="str">
        <f t="shared" si="42"/>
        <v/>
      </c>
      <c r="J601" s="5" t="s">
        <v>129</v>
      </c>
      <c r="K601" s="7" t="s">
        <v>110</v>
      </c>
      <c r="L601" s="7" t="s">
        <v>215</v>
      </c>
      <c r="M601" s="5"/>
      <c r="N601" s="5"/>
    </row>
    <row r="602" spans="1:14">
      <c r="A602" s="5">
        <v>255</v>
      </c>
      <c r="B602" s="5" t="s">
        <v>12</v>
      </c>
      <c r="C602" s="6">
        <f t="shared" si="39"/>
        <v>2</v>
      </c>
      <c r="D602" s="5" t="s">
        <v>7</v>
      </c>
      <c r="E602" s="6">
        <f t="shared" si="40"/>
        <v>6</v>
      </c>
      <c r="F602" s="5" t="s">
        <v>120</v>
      </c>
      <c r="G602" s="6" t="str">
        <f t="shared" si="34"/>
        <v>STr. TRKBG-2A26</v>
      </c>
      <c r="H602" s="6" t="str">
        <f t="shared" si="41"/>
        <v>5926</v>
      </c>
      <c r="I602" s="6" t="str">
        <f t="shared" si="42"/>
        <v/>
      </c>
      <c r="J602" s="5" t="s">
        <v>129</v>
      </c>
      <c r="K602" s="7" t="s">
        <v>110</v>
      </c>
      <c r="L602" s="7" t="s">
        <v>215</v>
      </c>
      <c r="M602" s="5"/>
      <c r="N602" s="5"/>
    </row>
    <row r="603" spans="1:14">
      <c r="A603" s="5">
        <v>255</v>
      </c>
      <c r="B603" s="5" t="s">
        <v>12</v>
      </c>
      <c r="C603" s="6">
        <f t="shared" si="39"/>
        <v>2</v>
      </c>
      <c r="D603" s="5" t="s">
        <v>23</v>
      </c>
      <c r="E603" s="6">
        <f t="shared" si="40"/>
        <v>7</v>
      </c>
      <c r="F603" s="5" t="s">
        <v>120</v>
      </c>
      <c r="G603" s="6" t="str">
        <f t="shared" si="34"/>
        <v>STr. TRKBG-2A27</v>
      </c>
      <c r="H603" s="6" t="str">
        <f t="shared" si="41"/>
        <v>5927</v>
      </c>
      <c r="I603" s="6" t="str">
        <f t="shared" si="42"/>
        <v/>
      </c>
      <c r="J603" s="5" t="s">
        <v>129</v>
      </c>
      <c r="K603" s="7" t="s">
        <v>110</v>
      </c>
      <c r="L603" s="7" t="s">
        <v>215</v>
      </c>
      <c r="M603" s="5"/>
      <c r="N603" s="5"/>
    </row>
    <row r="604" spans="1:14">
      <c r="A604" s="5">
        <v>256</v>
      </c>
      <c r="B604" s="5" t="s">
        <v>13</v>
      </c>
      <c r="C604" s="6">
        <f t="shared" si="39"/>
        <v>1</v>
      </c>
      <c r="D604" s="5" t="s">
        <v>7</v>
      </c>
      <c r="E604" s="6">
        <f t="shared" si="40"/>
        <v>6</v>
      </c>
      <c r="F604" s="5" t="s">
        <v>130</v>
      </c>
      <c r="G604" s="6" t="str">
        <f t="shared" si="34"/>
        <v>STr. TRKBG-4A16</v>
      </c>
      <c r="H604" s="6" t="str">
        <f t="shared" si="41"/>
        <v>0716</v>
      </c>
      <c r="I604" s="6" t="str">
        <f t="shared" si="42"/>
        <v/>
      </c>
      <c r="J604" s="5" t="s">
        <v>131</v>
      </c>
      <c r="K604" s="7" t="s">
        <v>132</v>
      </c>
      <c r="L604" s="7" t="s">
        <v>215</v>
      </c>
      <c r="M604" s="5"/>
      <c r="N604" s="5"/>
    </row>
    <row r="605" spans="1:14">
      <c r="A605" s="5">
        <v>256</v>
      </c>
      <c r="B605" s="5" t="s">
        <v>13</v>
      </c>
      <c r="C605" s="6">
        <f t="shared" si="39"/>
        <v>1</v>
      </c>
      <c r="D605" s="5" t="s">
        <v>23</v>
      </c>
      <c r="E605" s="6">
        <f t="shared" si="40"/>
        <v>7</v>
      </c>
      <c r="F605" s="5" t="s">
        <v>130</v>
      </c>
      <c r="G605" s="6" t="str">
        <f t="shared" si="34"/>
        <v>STr. TRKBG-4A17</v>
      </c>
      <c r="H605" s="6" t="str">
        <f t="shared" si="41"/>
        <v>0717</v>
      </c>
      <c r="I605" s="6" t="str">
        <f t="shared" si="42"/>
        <v/>
      </c>
      <c r="J605" s="5" t="s">
        <v>131</v>
      </c>
      <c r="K605" s="7" t="s">
        <v>132</v>
      </c>
      <c r="L605" s="7" t="s">
        <v>215</v>
      </c>
      <c r="M605" s="5"/>
      <c r="N605" s="5"/>
    </row>
    <row r="606" spans="1:14">
      <c r="A606" s="5">
        <v>256</v>
      </c>
      <c r="B606" s="5" t="s">
        <v>13</v>
      </c>
      <c r="C606" s="6">
        <f t="shared" si="39"/>
        <v>1</v>
      </c>
      <c r="D606" s="5" t="s">
        <v>26</v>
      </c>
      <c r="E606" s="6">
        <f t="shared" si="40"/>
        <v>8</v>
      </c>
      <c r="F606" s="5" t="s">
        <v>130</v>
      </c>
      <c r="G606" s="6" t="str">
        <f t="shared" si="34"/>
        <v>STr. TRKBG-4A18</v>
      </c>
      <c r="H606" s="6" t="str">
        <f t="shared" si="41"/>
        <v>0718</v>
      </c>
      <c r="I606" s="6" t="str">
        <f t="shared" si="42"/>
        <v/>
      </c>
      <c r="J606" s="5" t="s">
        <v>131</v>
      </c>
      <c r="K606" s="7" t="s">
        <v>132</v>
      </c>
      <c r="L606" s="7" t="s">
        <v>215</v>
      </c>
      <c r="M606" s="5"/>
      <c r="N606" s="5"/>
    </row>
    <row r="607" spans="1:14">
      <c r="A607" s="5">
        <v>257</v>
      </c>
      <c r="B607" s="5" t="s">
        <v>8</v>
      </c>
      <c r="C607" s="6">
        <f t="shared" si="39"/>
        <v>4</v>
      </c>
      <c r="D607" s="5" t="s">
        <v>23</v>
      </c>
      <c r="E607" s="6">
        <f t="shared" si="40"/>
        <v>7</v>
      </c>
      <c r="F607" s="5" t="s">
        <v>130</v>
      </c>
      <c r="G607" s="6" t="str">
        <f t="shared" si="34"/>
        <v>STr. TRKBG-4A47</v>
      </c>
      <c r="H607" s="6" t="str">
        <f t="shared" si="41"/>
        <v>0747</v>
      </c>
      <c r="I607" s="6" t="str">
        <f t="shared" si="42"/>
        <v/>
      </c>
      <c r="J607" s="5" t="s">
        <v>131</v>
      </c>
      <c r="K607" s="7" t="s">
        <v>132</v>
      </c>
      <c r="L607" s="7" t="s">
        <v>215</v>
      </c>
      <c r="M607" s="5"/>
      <c r="N607" s="5"/>
    </row>
    <row r="608" spans="1:14">
      <c r="A608" s="5">
        <v>257</v>
      </c>
      <c r="B608" s="5" t="s">
        <v>8</v>
      </c>
      <c r="C608" s="6">
        <f t="shared" si="39"/>
        <v>4</v>
      </c>
      <c r="D608" s="5" t="s">
        <v>26</v>
      </c>
      <c r="E608" s="6">
        <f t="shared" si="40"/>
        <v>8</v>
      </c>
      <c r="F608" s="5" t="s">
        <v>130</v>
      </c>
      <c r="G608" s="6" t="str">
        <f t="shared" si="34"/>
        <v>STr. TRKBG-4A48</v>
      </c>
      <c r="H608" s="6" t="str">
        <f t="shared" si="41"/>
        <v>0748</v>
      </c>
      <c r="I608" s="6" t="str">
        <f t="shared" si="42"/>
        <v/>
      </c>
      <c r="J608" s="5" t="s">
        <v>131</v>
      </c>
      <c r="K608" s="7" t="s">
        <v>132</v>
      </c>
      <c r="L608" s="7" t="s">
        <v>215</v>
      </c>
      <c r="M608" s="5"/>
      <c r="N608" s="5"/>
    </row>
    <row r="609" spans="1:14">
      <c r="A609" s="5">
        <v>258</v>
      </c>
      <c r="B609" s="5" t="s">
        <v>8</v>
      </c>
      <c r="C609" s="6">
        <f t="shared" si="39"/>
        <v>4</v>
      </c>
      <c r="D609" s="5" t="s">
        <v>17</v>
      </c>
      <c r="E609" s="6">
        <f t="shared" si="40"/>
        <v>1</v>
      </c>
      <c r="F609" s="5" t="s">
        <v>130</v>
      </c>
      <c r="G609" s="6" t="str">
        <f t="shared" si="34"/>
        <v>STr. TRKBG-4A41</v>
      </c>
      <c r="H609" s="6" t="str">
        <f t="shared" si="41"/>
        <v>1541</v>
      </c>
      <c r="I609" s="6" t="str">
        <f t="shared" si="42"/>
        <v/>
      </c>
      <c r="J609" s="5" t="s">
        <v>133</v>
      </c>
      <c r="K609" s="7" t="s">
        <v>134</v>
      </c>
      <c r="L609" s="12" t="s">
        <v>215</v>
      </c>
      <c r="M609" s="5"/>
      <c r="N609" s="5"/>
    </row>
    <row r="610" spans="1:14">
      <c r="A610" s="5">
        <v>258</v>
      </c>
      <c r="B610" s="5" t="s">
        <v>8</v>
      </c>
      <c r="C610" s="6">
        <f t="shared" si="39"/>
        <v>4</v>
      </c>
      <c r="D610" s="5" t="s">
        <v>14</v>
      </c>
      <c r="E610" s="6">
        <f t="shared" si="40"/>
        <v>2</v>
      </c>
      <c r="F610" s="5" t="s">
        <v>130</v>
      </c>
      <c r="G610" s="6" t="str">
        <f t="shared" si="34"/>
        <v>STr. TRKBG-4A42</v>
      </c>
      <c r="H610" s="6" t="str">
        <f t="shared" si="41"/>
        <v>1542</v>
      </c>
      <c r="I610" s="6" t="str">
        <f t="shared" si="42"/>
        <v/>
      </c>
      <c r="J610" s="5" t="s">
        <v>133</v>
      </c>
      <c r="K610" s="7" t="s">
        <v>134</v>
      </c>
      <c r="L610" s="12" t="s">
        <v>215</v>
      </c>
      <c r="M610" s="5"/>
      <c r="N610" s="5"/>
    </row>
    <row r="611" spans="1:14">
      <c r="A611" s="5">
        <v>258</v>
      </c>
      <c r="B611" s="5" t="s">
        <v>8</v>
      </c>
      <c r="C611" s="6">
        <f t="shared" si="39"/>
        <v>4</v>
      </c>
      <c r="D611" s="5" t="s">
        <v>9</v>
      </c>
      <c r="E611" s="6">
        <f t="shared" si="40"/>
        <v>3</v>
      </c>
      <c r="F611" s="5" t="s">
        <v>130</v>
      </c>
      <c r="G611" s="6" t="str">
        <f t="shared" si="34"/>
        <v>STr. TRKBG-4A43</v>
      </c>
      <c r="H611" s="6" t="str">
        <f t="shared" si="41"/>
        <v>1543</v>
      </c>
      <c r="I611" s="6" t="str">
        <f t="shared" si="42"/>
        <v/>
      </c>
      <c r="J611" s="5" t="s">
        <v>133</v>
      </c>
      <c r="K611" s="7" t="s">
        <v>134</v>
      </c>
      <c r="L611" s="12" t="s">
        <v>215</v>
      </c>
      <c r="M611" s="5"/>
      <c r="N611" s="5"/>
    </row>
    <row r="612" spans="1:14">
      <c r="A612" s="5">
        <v>259</v>
      </c>
      <c r="B612" s="5" t="s">
        <v>12</v>
      </c>
      <c r="C612" s="6">
        <f t="shared" si="39"/>
        <v>2</v>
      </c>
      <c r="D612" s="5" t="s">
        <v>6</v>
      </c>
      <c r="E612" s="6">
        <f t="shared" si="40"/>
        <v>5</v>
      </c>
      <c r="F612" s="5" t="s">
        <v>130</v>
      </c>
      <c r="G612" s="6" t="str">
        <f t="shared" si="34"/>
        <v>STr. TRKBG-4A25</v>
      </c>
      <c r="H612" s="6" t="str">
        <f t="shared" si="41"/>
        <v>1525</v>
      </c>
      <c r="I612" s="6" t="str">
        <f t="shared" si="42"/>
        <v/>
      </c>
      <c r="J612" s="5" t="s">
        <v>133</v>
      </c>
      <c r="K612" s="7" t="s">
        <v>134</v>
      </c>
      <c r="L612" s="12" t="s">
        <v>215</v>
      </c>
      <c r="M612" s="5"/>
      <c r="N612" s="5"/>
    </row>
    <row r="613" spans="1:14">
      <c r="A613" s="5">
        <v>259</v>
      </c>
      <c r="B613" s="5" t="s">
        <v>12</v>
      </c>
      <c r="C613" s="6">
        <f t="shared" si="39"/>
        <v>2</v>
      </c>
      <c r="D613" s="5" t="s">
        <v>7</v>
      </c>
      <c r="E613" s="6">
        <f t="shared" si="40"/>
        <v>6</v>
      </c>
      <c r="F613" s="5" t="s">
        <v>130</v>
      </c>
      <c r="G613" s="6" t="str">
        <f t="shared" si="34"/>
        <v>STr. TRKBG-4A26</v>
      </c>
      <c r="H613" s="6" t="str">
        <f t="shared" si="41"/>
        <v>1526</v>
      </c>
      <c r="I613" s="6" t="str">
        <f t="shared" si="42"/>
        <v/>
      </c>
      <c r="J613" s="5" t="s">
        <v>133</v>
      </c>
      <c r="K613" s="7" t="s">
        <v>134</v>
      </c>
      <c r="L613" s="12" t="s">
        <v>215</v>
      </c>
      <c r="M613" s="5"/>
      <c r="N613" s="5"/>
    </row>
    <row r="614" spans="1:14">
      <c r="A614" s="5">
        <v>260</v>
      </c>
      <c r="B614" s="5" t="s">
        <v>12</v>
      </c>
      <c r="C614" s="6">
        <f t="shared" si="39"/>
        <v>2</v>
      </c>
      <c r="D614" s="5" t="s">
        <v>9</v>
      </c>
      <c r="E614" s="6">
        <f t="shared" si="40"/>
        <v>3</v>
      </c>
      <c r="F614" s="5" t="s">
        <v>130</v>
      </c>
      <c r="G614" s="6" t="str">
        <f t="shared" si="34"/>
        <v>STr. TRKBG-4A23</v>
      </c>
      <c r="H614" s="6" t="str">
        <f t="shared" si="41"/>
        <v>2523</v>
      </c>
      <c r="I614" s="6" t="str">
        <f t="shared" si="42"/>
        <v/>
      </c>
      <c r="J614" s="5" t="s">
        <v>135</v>
      </c>
      <c r="K614" s="7" t="s">
        <v>136</v>
      </c>
      <c r="L614" s="7" t="s">
        <v>215</v>
      </c>
      <c r="M614" s="5"/>
      <c r="N614" s="5"/>
    </row>
    <row r="615" spans="1:14">
      <c r="A615" s="5">
        <v>260</v>
      </c>
      <c r="B615" s="5" t="s">
        <v>12</v>
      </c>
      <c r="C615" s="6">
        <f t="shared" si="39"/>
        <v>2</v>
      </c>
      <c r="D615" s="5" t="s">
        <v>2</v>
      </c>
      <c r="E615" s="6">
        <f t="shared" si="40"/>
        <v>4</v>
      </c>
      <c r="F615" s="5" t="s">
        <v>130</v>
      </c>
      <c r="G615" s="6" t="str">
        <f t="shared" si="34"/>
        <v>STr. TRKBG-4A24</v>
      </c>
      <c r="H615" s="6" t="str">
        <f t="shared" si="41"/>
        <v>2524</v>
      </c>
      <c r="I615" s="6" t="str">
        <f t="shared" si="42"/>
        <v/>
      </c>
      <c r="J615" s="5" t="s">
        <v>135</v>
      </c>
      <c r="K615" s="7" t="s">
        <v>136</v>
      </c>
      <c r="L615" s="7" t="s">
        <v>215</v>
      </c>
      <c r="M615" s="5"/>
      <c r="N615" s="5"/>
    </row>
    <row r="616" spans="1:14">
      <c r="A616" s="5">
        <v>261</v>
      </c>
      <c r="B616" s="5" t="s">
        <v>1</v>
      </c>
      <c r="C616" s="6">
        <f t="shared" si="39"/>
        <v>5</v>
      </c>
      <c r="D616" s="5" t="s">
        <v>9</v>
      </c>
      <c r="E616" s="6">
        <f t="shared" si="40"/>
        <v>3</v>
      </c>
      <c r="F616" s="5" t="s">
        <v>130</v>
      </c>
      <c r="G616" s="6" t="str">
        <f t="shared" si="34"/>
        <v>STr. TRKBG-4A53</v>
      </c>
      <c r="H616" s="6" t="str">
        <f t="shared" si="41"/>
        <v>2553</v>
      </c>
      <c r="I616" s="6" t="str">
        <f t="shared" si="42"/>
        <v/>
      </c>
      <c r="J616" s="5" t="s">
        <v>135</v>
      </c>
      <c r="K616" s="7" t="s">
        <v>136</v>
      </c>
      <c r="L616" s="7" t="s">
        <v>215</v>
      </c>
      <c r="M616" s="5"/>
      <c r="N616" s="5"/>
    </row>
    <row r="617" spans="1:14">
      <c r="A617" s="5">
        <v>261</v>
      </c>
      <c r="B617" s="5" t="s">
        <v>1</v>
      </c>
      <c r="C617" s="6">
        <f t="shared" si="39"/>
        <v>5</v>
      </c>
      <c r="D617" s="5" t="s">
        <v>2</v>
      </c>
      <c r="E617" s="6">
        <f t="shared" si="40"/>
        <v>4</v>
      </c>
      <c r="F617" s="5" t="s">
        <v>130</v>
      </c>
      <c r="G617" s="6" t="str">
        <f t="shared" si="34"/>
        <v>STr. TRKBG-4A54</v>
      </c>
      <c r="H617" s="6" t="str">
        <f t="shared" si="41"/>
        <v>2554</v>
      </c>
      <c r="I617" s="6" t="str">
        <f t="shared" si="42"/>
        <v/>
      </c>
      <c r="J617" s="5" t="s">
        <v>135</v>
      </c>
      <c r="K617" s="7" t="s">
        <v>136</v>
      </c>
      <c r="L617" s="7" t="s">
        <v>215</v>
      </c>
      <c r="M617" s="5"/>
      <c r="N617" s="5"/>
    </row>
    <row r="618" spans="1:14">
      <c r="A618" s="5">
        <v>262</v>
      </c>
      <c r="B618" s="5" t="s">
        <v>8</v>
      </c>
      <c r="C618" s="6">
        <f t="shared" si="39"/>
        <v>4</v>
      </c>
      <c r="D618" s="5" t="s">
        <v>6</v>
      </c>
      <c r="E618" s="6">
        <f t="shared" si="40"/>
        <v>5</v>
      </c>
      <c r="F618" s="5" t="s">
        <v>130</v>
      </c>
      <c r="G618" s="6" t="str">
        <f t="shared" si="34"/>
        <v>STr. TRKBG-4A45</v>
      </c>
      <c r="H618" s="6" t="str">
        <f t="shared" si="41"/>
        <v>0845</v>
      </c>
      <c r="I618" s="6" t="str">
        <f t="shared" si="42"/>
        <v/>
      </c>
      <c r="J618" s="5" t="s">
        <v>137</v>
      </c>
      <c r="K618" s="7" t="s">
        <v>138</v>
      </c>
      <c r="L618" s="7" t="s">
        <v>215</v>
      </c>
      <c r="M618" s="5"/>
      <c r="N618" s="5"/>
    </row>
    <row r="619" spans="1:14">
      <c r="A619" s="5">
        <v>262</v>
      </c>
      <c r="B619" s="5" t="s">
        <v>8</v>
      </c>
      <c r="C619" s="6">
        <f t="shared" si="39"/>
        <v>4</v>
      </c>
      <c r="D619" s="5" t="s">
        <v>7</v>
      </c>
      <c r="E619" s="6">
        <f t="shared" si="40"/>
        <v>6</v>
      </c>
      <c r="F619" s="5" t="s">
        <v>130</v>
      </c>
      <c r="G619" s="6" t="str">
        <f t="shared" si="34"/>
        <v>STr. TRKBG-4A46</v>
      </c>
      <c r="H619" s="6" t="str">
        <f t="shared" si="41"/>
        <v>0846</v>
      </c>
      <c r="I619" s="6" t="str">
        <f t="shared" si="42"/>
        <v/>
      </c>
      <c r="J619" s="5" t="s">
        <v>137</v>
      </c>
      <c r="K619" s="7" t="s">
        <v>138</v>
      </c>
      <c r="L619" s="7" t="s">
        <v>215</v>
      </c>
      <c r="M619" s="5"/>
      <c r="N619" s="5"/>
    </row>
    <row r="620" spans="1:14">
      <c r="A620" s="5">
        <v>263</v>
      </c>
      <c r="B620" s="5" t="s">
        <v>13</v>
      </c>
      <c r="C620" s="6">
        <f t="shared" si="39"/>
        <v>1</v>
      </c>
      <c r="D620" s="5" t="s">
        <v>9</v>
      </c>
      <c r="E620" s="6">
        <f t="shared" si="40"/>
        <v>3</v>
      </c>
      <c r="F620" s="5" t="s">
        <v>130</v>
      </c>
      <c r="G620" s="6" t="str">
        <f t="shared" si="34"/>
        <v>STr. TRKBG-4A13</v>
      </c>
      <c r="H620" s="6" t="str">
        <f t="shared" si="41"/>
        <v>0813</v>
      </c>
      <c r="I620" s="6" t="str">
        <f t="shared" si="42"/>
        <v/>
      </c>
      <c r="J620" s="5" t="s">
        <v>137</v>
      </c>
      <c r="K620" s="7" t="s">
        <v>138</v>
      </c>
      <c r="L620" s="7" t="s">
        <v>215</v>
      </c>
      <c r="M620" s="5"/>
      <c r="N620" s="5"/>
    </row>
    <row r="621" spans="1:14">
      <c r="A621" s="5">
        <v>263</v>
      </c>
      <c r="B621" s="5" t="s">
        <v>13</v>
      </c>
      <c r="C621" s="6">
        <f t="shared" si="39"/>
        <v>1</v>
      </c>
      <c r="D621" s="5" t="s">
        <v>2</v>
      </c>
      <c r="E621" s="6">
        <f t="shared" si="40"/>
        <v>4</v>
      </c>
      <c r="F621" s="5" t="s">
        <v>130</v>
      </c>
      <c r="G621" s="6" t="str">
        <f t="shared" si="34"/>
        <v>STr. TRKBG-4A14</v>
      </c>
      <c r="H621" s="6" t="str">
        <f t="shared" si="41"/>
        <v>0814</v>
      </c>
      <c r="I621" s="6" t="str">
        <f t="shared" si="42"/>
        <v/>
      </c>
      <c r="J621" s="5" t="s">
        <v>137</v>
      </c>
      <c r="K621" s="7" t="s">
        <v>138</v>
      </c>
      <c r="L621" s="7" t="s">
        <v>215</v>
      </c>
      <c r="M621" s="5"/>
      <c r="N621" s="5"/>
    </row>
    <row r="622" spans="1:14">
      <c r="A622" s="5">
        <v>264</v>
      </c>
      <c r="B622" s="5" t="s">
        <v>12</v>
      </c>
      <c r="C622" s="6">
        <f t="shared" si="39"/>
        <v>2</v>
      </c>
      <c r="D622" s="5" t="s">
        <v>17</v>
      </c>
      <c r="E622" s="6">
        <f t="shared" si="40"/>
        <v>1</v>
      </c>
      <c r="F622" s="5" t="s">
        <v>130</v>
      </c>
      <c r="G622" s="6" t="str">
        <f t="shared" si="34"/>
        <v>STr. TRKBG-4A21</v>
      </c>
      <c r="H622" s="6" t="str">
        <f t="shared" si="41"/>
        <v>0521</v>
      </c>
      <c r="I622" s="6" t="str">
        <f t="shared" si="42"/>
        <v/>
      </c>
      <c r="J622" s="5" t="s">
        <v>139</v>
      </c>
      <c r="K622" s="7" t="s">
        <v>71</v>
      </c>
      <c r="L622" s="7" t="s">
        <v>215</v>
      </c>
      <c r="M622" s="5"/>
      <c r="N622" s="5"/>
    </row>
    <row r="623" spans="1:14">
      <c r="A623" s="5">
        <v>264</v>
      </c>
      <c r="B623" s="5" t="s">
        <v>12</v>
      </c>
      <c r="C623" s="6">
        <f t="shared" si="39"/>
        <v>2</v>
      </c>
      <c r="D623" s="5" t="s">
        <v>14</v>
      </c>
      <c r="E623" s="6">
        <f t="shared" si="40"/>
        <v>2</v>
      </c>
      <c r="F623" s="5" t="s">
        <v>130</v>
      </c>
      <c r="G623" s="6" t="str">
        <f t="shared" si="34"/>
        <v>STr. TRKBG-4A22</v>
      </c>
      <c r="H623" s="6" t="str">
        <f t="shared" si="41"/>
        <v>0522</v>
      </c>
      <c r="I623" s="6" t="str">
        <f t="shared" si="42"/>
        <v/>
      </c>
      <c r="J623" s="5" t="s">
        <v>139</v>
      </c>
      <c r="K623" s="7" t="s">
        <v>71</v>
      </c>
      <c r="L623" s="7" t="s">
        <v>215</v>
      </c>
      <c r="M623" s="5"/>
      <c r="N623" s="5"/>
    </row>
    <row r="624" spans="1:14">
      <c r="A624" s="5">
        <v>265</v>
      </c>
      <c r="B624" s="5" t="s">
        <v>22</v>
      </c>
      <c r="C624" s="6">
        <f t="shared" si="39"/>
        <v>3</v>
      </c>
      <c r="D624" s="5" t="s">
        <v>14</v>
      </c>
      <c r="E624" s="6">
        <f t="shared" si="40"/>
        <v>2</v>
      </c>
      <c r="F624" s="5" t="s">
        <v>130</v>
      </c>
      <c r="G624" s="6" t="str">
        <f t="shared" si="34"/>
        <v>STr. TRKBG-4A32</v>
      </c>
      <c r="H624" s="6" t="str">
        <f t="shared" si="41"/>
        <v>0532</v>
      </c>
      <c r="I624" s="6" t="str">
        <f t="shared" si="42"/>
        <v/>
      </c>
      <c r="J624" s="5" t="s">
        <v>139</v>
      </c>
      <c r="K624" s="7" t="s">
        <v>71</v>
      </c>
      <c r="L624" s="7" t="s">
        <v>215</v>
      </c>
      <c r="M624" s="5"/>
      <c r="N624" s="5"/>
    </row>
    <row r="625" spans="1:14">
      <c r="A625" s="5">
        <v>265</v>
      </c>
      <c r="B625" s="5" t="s">
        <v>22</v>
      </c>
      <c r="C625" s="6">
        <f t="shared" si="39"/>
        <v>3</v>
      </c>
      <c r="D625" s="5" t="s">
        <v>9</v>
      </c>
      <c r="E625" s="6">
        <f t="shared" si="40"/>
        <v>3</v>
      </c>
      <c r="F625" s="5" t="s">
        <v>130</v>
      </c>
      <c r="G625" s="6" t="str">
        <f t="shared" si="34"/>
        <v>STr. TRKBG-4A33</v>
      </c>
      <c r="H625" s="6" t="str">
        <f t="shared" si="41"/>
        <v>0533</v>
      </c>
      <c r="I625" s="6" t="str">
        <f t="shared" si="42"/>
        <v/>
      </c>
      <c r="J625" s="5" t="s">
        <v>139</v>
      </c>
      <c r="K625" s="7" t="s">
        <v>71</v>
      </c>
      <c r="L625" s="7" t="s">
        <v>215</v>
      </c>
      <c r="M625" s="5"/>
      <c r="N625" s="5"/>
    </row>
    <row r="626" spans="1:14">
      <c r="A626" s="5">
        <v>266</v>
      </c>
      <c r="B626" s="5" t="s">
        <v>13</v>
      </c>
      <c r="C626" s="6">
        <f t="shared" si="39"/>
        <v>1</v>
      </c>
      <c r="D626" s="5" t="s">
        <v>17</v>
      </c>
      <c r="E626" s="6">
        <f t="shared" si="40"/>
        <v>1</v>
      </c>
      <c r="F626" s="5" t="s">
        <v>130</v>
      </c>
      <c r="G626" s="6" t="str">
        <f t="shared" si="34"/>
        <v>STr. TRKBG-4A11</v>
      </c>
      <c r="H626" s="6" t="str">
        <f t="shared" si="41"/>
        <v>3611</v>
      </c>
      <c r="I626" s="6" t="str">
        <f t="shared" si="42"/>
        <v/>
      </c>
      <c r="J626" s="5" t="s">
        <v>140</v>
      </c>
      <c r="K626" s="7" t="s">
        <v>76</v>
      </c>
      <c r="L626" s="7" t="s">
        <v>215</v>
      </c>
      <c r="M626" s="5"/>
      <c r="N626" s="5"/>
    </row>
    <row r="627" spans="1:14">
      <c r="A627" s="5">
        <v>266</v>
      </c>
      <c r="B627" s="5" t="s">
        <v>13</v>
      </c>
      <c r="C627" s="6">
        <f t="shared" si="39"/>
        <v>1</v>
      </c>
      <c r="D627" s="5" t="s">
        <v>14</v>
      </c>
      <c r="E627" s="6">
        <f t="shared" si="40"/>
        <v>2</v>
      </c>
      <c r="F627" s="5" t="s">
        <v>130</v>
      </c>
      <c r="G627" s="6" t="str">
        <f t="shared" si="34"/>
        <v>STr. TRKBG-4A12</v>
      </c>
      <c r="H627" s="6" t="str">
        <f t="shared" si="41"/>
        <v>3612</v>
      </c>
      <c r="I627" s="6" t="str">
        <f t="shared" si="42"/>
        <v/>
      </c>
      <c r="J627" s="5" t="s">
        <v>140</v>
      </c>
      <c r="K627" s="7" t="s">
        <v>76</v>
      </c>
      <c r="L627" s="7" t="s">
        <v>215</v>
      </c>
      <c r="M627" s="5"/>
      <c r="N627" s="5"/>
    </row>
    <row r="628" spans="1:14">
      <c r="A628" s="5">
        <v>267</v>
      </c>
      <c r="B628" s="5" t="s">
        <v>12</v>
      </c>
      <c r="C628" s="6">
        <f t="shared" si="39"/>
        <v>2</v>
      </c>
      <c r="D628" s="5" t="s">
        <v>23</v>
      </c>
      <c r="E628" s="6">
        <f t="shared" si="40"/>
        <v>7</v>
      </c>
      <c r="F628" s="5" t="s">
        <v>130</v>
      </c>
      <c r="G628" s="6" t="str">
        <f t="shared" si="34"/>
        <v>STr. TRKBG-4A27</v>
      </c>
      <c r="H628" s="6" t="str">
        <f t="shared" si="41"/>
        <v>3627</v>
      </c>
      <c r="I628" s="6" t="str">
        <f t="shared" si="42"/>
        <v/>
      </c>
      <c r="J628" s="5" t="s">
        <v>140</v>
      </c>
      <c r="K628" s="7" t="s">
        <v>76</v>
      </c>
      <c r="L628" s="7" t="s">
        <v>215</v>
      </c>
      <c r="M628" s="5"/>
      <c r="N628" s="5"/>
    </row>
    <row r="629" spans="1:14">
      <c r="A629" s="5">
        <v>267</v>
      </c>
      <c r="B629" s="5" t="s">
        <v>12</v>
      </c>
      <c r="C629" s="6">
        <f t="shared" si="39"/>
        <v>2</v>
      </c>
      <c r="D629" s="5" t="s">
        <v>26</v>
      </c>
      <c r="E629" s="6">
        <f t="shared" si="40"/>
        <v>8</v>
      </c>
      <c r="F629" s="5" t="s">
        <v>130</v>
      </c>
      <c r="G629" s="6" t="str">
        <f t="shared" si="34"/>
        <v>STr. TRKBG-4A28</v>
      </c>
      <c r="H629" s="6" t="str">
        <f t="shared" si="41"/>
        <v>3628</v>
      </c>
      <c r="I629" s="6" t="str">
        <f t="shared" si="42"/>
        <v/>
      </c>
      <c r="J629" s="5" t="s">
        <v>140</v>
      </c>
      <c r="K629" s="7" t="s">
        <v>76</v>
      </c>
      <c r="L629" s="7" t="s">
        <v>215</v>
      </c>
      <c r="M629" s="5"/>
      <c r="N629" s="5"/>
    </row>
    <row r="630" spans="1:14">
      <c r="A630" s="5">
        <v>268</v>
      </c>
      <c r="B630" s="5" t="s">
        <v>22</v>
      </c>
      <c r="C630" s="6">
        <f t="shared" si="39"/>
        <v>3</v>
      </c>
      <c r="D630" s="5" t="s">
        <v>6</v>
      </c>
      <c r="E630" s="6">
        <f t="shared" si="40"/>
        <v>5</v>
      </c>
      <c r="F630" s="5" t="s">
        <v>130</v>
      </c>
      <c r="G630" s="6" t="str">
        <f t="shared" si="34"/>
        <v>STr. TRKBG-4A35</v>
      </c>
      <c r="H630" s="6" t="str">
        <f t="shared" si="41"/>
        <v>2835</v>
      </c>
      <c r="I630" s="6" t="str">
        <f t="shared" si="42"/>
        <v/>
      </c>
      <c r="J630" s="5" t="s">
        <v>141</v>
      </c>
      <c r="K630" s="7" t="s">
        <v>5</v>
      </c>
      <c r="L630" s="7" t="s">
        <v>215</v>
      </c>
      <c r="M630" s="5"/>
      <c r="N630" s="5"/>
    </row>
    <row r="631" spans="1:14">
      <c r="A631" s="5">
        <v>268</v>
      </c>
      <c r="B631" s="5" t="s">
        <v>22</v>
      </c>
      <c r="C631" s="6">
        <f t="shared" si="39"/>
        <v>3</v>
      </c>
      <c r="D631" s="5" t="s">
        <v>7</v>
      </c>
      <c r="E631" s="6">
        <f t="shared" si="40"/>
        <v>6</v>
      </c>
      <c r="F631" s="5" t="s">
        <v>130</v>
      </c>
      <c r="G631" s="6" t="str">
        <f t="shared" si="34"/>
        <v>STr. TRKBG-4A36</v>
      </c>
      <c r="H631" s="6" t="str">
        <f t="shared" si="41"/>
        <v>2836</v>
      </c>
      <c r="I631" s="6" t="str">
        <f t="shared" si="42"/>
        <v/>
      </c>
      <c r="J631" s="5" t="s">
        <v>141</v>
      </c>
      <c r="K631" s="7" t="s">
        <v>5</v>
      </c>
      <c r="L631" s="7" t="s">
        <v>215</v>
      </c>
      <c r="M631" s="5"/>
      <c r="N631" s="5"/>
    </row>
    <row r="632" spans="1:14">
      <c r="A632" s="5">
        <v>268</v>
      </c>
      <c r="B632" s="5" t="s">
        <v>22</v>
      </c>
      <c r="C632" s="6">
        <f t="shared" si="39"/>
        <v>3</v>
      </c>
      <c r="D632" s="5" t="s">
        <v>23</v>
      </c>
      <c r="E632" s="6">
        <f t="shared" si="40"/>
        <v>7</v>
      </c>
      <c r="F632" s="5" t="s">
        <v>130</v>
      </c>
      <c r="G632" s="6" t="str">
        <f t="shared" si="34"/>
        <v>STr. TRKBG-4A37</v>
      </c>
      <c r="H632" s="6" t="str">
        <f t="shared" si="41"/>
        <v>2837</v>
      </c>
      <c r="I632" s="6" t="str">
        <f t="shared" si="42"/>
        <v/>
      </c>
      <c r="J632" s="5" t="s">
        <v>141</v>
      </c>
      <c r="K632" s="7" t="s">
        <v>5</v>
      </c>
      <c r="L632" s="7" t="s">
        <v>215</v>
      </c>
      <c r="M632" s="5"/>
      <c r="N632" s="5"/>
    </row>
    <row r="633" spans="1:14">
      <c r="A633" s="5">
        <v>269</v>
      </c>
      <c r="B633" s="5" t="s">
        <v>1</v>
      </c>
      <c r="C633" s="6">
        <f t="shared" si="39"/>
        <v>5</v>
      </c>
      <c r="D633" s="5" t="s">
        <v>2</v>
      </c>
      <c r="E633" s="6">
        <f t="shared" si="40"/>
        <v>4</v>
      </c>
      <c r="F633" s="5" t="s">
        <v>142</v>
      </c>
      <c r="G633" s="6" t="str">
        <f t="shared" si="34"/>
        <v>STr. TRKBG-4B54</v>
      </c>
      <c r="H633" s="6" t="str">
        <f t="shared" si="41"/>
        <v>0754</v>
      </c>
      <c r="I633" s="6" t="str">
        <f t="shared" si="42"/>
        <v/>
      </c>
      <c r="J633" s="5" t="s">
        <v>131</v>
      </c>
      <c r="K633" s="7" t="s">
        <v>132</v>
      </c>
      <c r="L633" s="7" t="s">
        <v>215</v>
      </c>
      <c r="M633" s="5"/>
      <c r="N633" s="5"/>
    </row>
    <row r="634" spans="1:14">
      <c r="A634" s="5">
        <v>269</v>
      </c>
      <c r="B634" s="5" t="s">
        <v>1</v>
      </c>
      <c r="C634" s="6">
        <f t="shared" si="39"/>
        <v>5</v>
      </c>
      <c r="D634" s="5" t="s">
        <v>6</v>
      </c>
      <c r="E634" s="6">
        <f t="shared" si="40"/>
        <v>5</v>
      </c>
      <c r="F634" s="5" t="s">
        <v>142</v>
      </c>
      <c r="G634" s="6" t="str">
        <f t="shared" si="34"/>
        <v>STr. TRKBG-4B55</v>
      </c>
      <c r="H634" s="6" t="str">
        <f t="shared" si="41"/>
        <v>0755</v>
      </c>
      <c r="I634" s="6" t="str">
        <f t="shared" si="42"/>
        <v/>
      </c>
      <c r="J634" s="5" t="s">
        <v>131</v>
      </c>
      <c r="K634" s="7" t="s">
        <v>132</v>
      </c>
      <c r="L634" s="7" t="s">
        <v>215</v>
      </c>
      <c r="M634" s="5"/>
      <c r="N634" s="5"/>
    </row>
    <row r="635" spans="1:14">
      <c r="A635" s="5">
        <v>269</v>
      </c>
      <c r="B635" s="5" t="s">
        <v>1</v>
      </c>
      <c r="C635" s="6">
        <f t="shared" si="39"/>
        <v>5</v>
      </c>
      <c r="D635" s="5" t="s">
        <v>7</v>
      </c>
      <c r="E635" s="6">
        <f t="shared" si="40"/>
        <v>6</v>
      </c>
      <c r="F635" s="5" t="s">
        <v>142</v>
      </c>
      <c r="G635" s="6" t="str">
        <f t="shared" si="34"/>
        <v>STr. TRKBG-4B56</v>
      </c>
      <c r="H635" s="6" t="str">
        <f t="shared" si="41"/>
        <v>0756</v>
      </c>
      <c r="I635" s="6" t="str">
        <f t="shared" si="42"/>
        <v/>
      </c>
      <c r="J635" s="5" t="s">
        <v>131</v>
      </c>
      <c r="K635" s="7" t="s">
        <v>132</v>
      </c>
      <c r="L635" s="7" t="s">
        <v>215</v>
      </c>
      <c r="M635" s="5"/>
      <c r="N635" s="5"/>
    </row>
    <row r="636" spans="1:14">
      <c r="A636" s="5">
        <v>270</v>
      </c>
      <c r="B636" s="5" t="s">
        <v>22</v>
      </c>
      <c r="C636" s="6">
        <f t="shared" si="39"/>
        <v>3</v>
      </c>
      <c r="D636" s="5" t="s">
        <v>23</v>
      </c>
      <c r="E636" s="6">
        <f t="shared" si="40"/>
        <v>7</v>
      </c>
      <c r="F636" s="5" t="s">
        <v>142</v>
      </c>
      <c r="G636" s="6" t="str">
        <f t="shared" si="34"/>
        <v>STr. TRKBG-4B37</v>
      </c>
      <c r="H636" s="6" t="str">
        <f t="shared" si="41"/>
        <v>0737</v>
      </c>
      <c r="I636" s="6" t="str">
        <f t="shared" si="42"/>
        <v/>
      </c>
      <c r="J636" s="5" t="s">
        <v>131</v>
      </c>
      <c r="K636" s="7" t="s">
        <v>132</v>
      </c>
      <c r="L636" s="7" t="s">
        <v>215</v>
      </c>
      <c r="M636" s="5"/>
      <c r="N636" s="5"/>
    </row>
    <row r="637" spans="1:14">
      <c r="A637" s="5">
        <v>270</v>
      </c>
      <c r="B637" s="5" t="s">
        <v>22</v>
      </c>
      <c r="C637" s="6">
        <f t="shared" si="39"/>
        <v>3</v>
      </c>
      <c r="D637" s="5" t="s">
        <v>26</v>
      </c>
      <c r="E637" s="6">
        <f t="shared" si="40"/>
        <v>8</v>
      </c>
      <c r="F637" s="5" t="s">
        <v>142</v>
      </c>
      <c r="G637" s="6" t="str">
        <f t="shared" si="34"/>
        <v>STr. TRKBG-4B38</v>
      </c>
      <c r="H637" s="6" t="str">
        <f t="shared" si="41"/>
        <v>0738</v>
      </c>
      <c r="I637" s="6" t="str">
        <f t="shared" si="42"/>
        <v/>
      </c>
      <c r="J637" s="5" t="s">
        <v>131</v>
      </c>
      <c r="K637" s="7" t="s">
        <v>132</v>
      </c>
      <c r="L637" s="7" t="s">
        <v>215</v>
      </c>
      <c r="M637" s="5"/>
      <c r="N637" s="5"/>
    </row>
    <row r="638" spans="1:14">
      <c r="A638" s="5">
        <v>271</v>
      </c>
      <c r="B638" s="5" t="s">
        <v>13</v>
      </c>
      <c r="C638" s="6">
        <f t="shared" si="39"/>
        <v>1</v>
      </c>
      <c r="D638" s="5" t="s">
        <v>17</v>
      </c>
      <c r="E638" s="6">
        <f t="shared" si="40"/>
        <v>1</v>
      </c>
      <c r="F638" s="5" t="s">
        <v>142</v>
      </c>
      <c r="G638" s="6" t="str">
        <f t="shared" si="34"/>
        <v>STr. TRKBG-4B11</v>
      </c>
      <c r="H638" s="6" t="str">
        <f t="shared" si="41"/>
        <v>1511</v>
      </c>
      <c r="I638" s="6" t="str">
        <f t="shared" si="42"/>
        <v/>
      </c>
      <c r="J638" s="5" t="s">
        <v>133</v>
      </c>
      <c r="K638" s="7" t="s">
        <v>134</v>
      </c>
      <c r="L638" s="12" t="s">
        <v>215</v>
      </c>
      <c r="M638" s="5"/>
      <c r="N638" s="5"/>
    </row>
    <row r="639" spans="1:14">
      <c r="A639" s="5">
        <v>271</v>
      </c>
      <c r="B639" s="5" t="s">
        <v>13</v>
      </c>
      <c r="C639" s="6">
        <f t="shared" si="39"/>
        <v>1</v>
      </c>
      <c r="D639" s="5" t="s">
        <v>14</v>
      </c>
      <c r="E639" s="6">
        <f t="shared" si="40"/>
        <v>2</v>
      </c>
      <c r="F639" s="5" t="s">
        <v>142</v>
      </c>
      <c r="G639" s="6" t="str">
        <f t="shared" si="34"/>
        <v>STr. TRKBG-4B12</v>
      </c>
      <c r="H639" s="6" t="str">
        <f t="shared" si="41"/>
        <v>1512</v>
      </c>
      <c r="I639" s="6" t="str">
        <f t="shared" si="42"/>
        <v/>
      </c>
      <c r="J639" s="5" t="s">
        <v>133</v>
      </c>
      <c r="K639" s="7" t="s">
        <v>134</v>
      </c>
      <c r="L639" s="12" t="s">
        <v>215</v>
      </c>
      <c r="M639" s="5"/>
      <c r="N639" s="5"/>
    </row>
    <row r="640" spans="1:14">
      <c r="A640" s="5">
        <v>271</v>
      </c>
      <c r="B640" s="5" t="s">
        <v>13</v>
      </c>
      <c r="C640" s="6">
        <f t="shared" si="39"/>
        <v>1</v>
      </c>
      <c r="D640" s="5" t="s">
        <v>9</v>
      </c>
      <c r="E640" s="6">
        <f t="shared" si="40"/>
        <v>3</v>
      </c>
      <c r="F640" s="5" t="s">
        <v>142</v>
      </c>
      <c r="G640" s="6" t="str">
        <f t="shared" si="34"/>
        <v>STr. TRKBG-4B13</v>
      </c>
      <c r="H640" s="6" t="str">
        <f t="shared" si="41"/>
        <v>1513</v>
      </c>
      <c r="I640" s="6" t="str">
        <f t="shared" si="42"/>
        <v/>
      </c>
      <c r="J640" s="5" t="s">
        <v>133</v>
      </c>
      <c r="K640" s="7" t="s">
        <v>134</v>
      </c>
      <c r="L640" s="12" t="s">
        <v>215</v>
      </c>
      <c r="M640" s="5"/>
      <c r="N640" s="5"/>
    </row>
    <row r="641" spans="1:14">
      <c r="A641" s="5">
        <v>272</v>
      </c>
      <c r="B641" s="5" t="s">
        <v>12</v>
      </c>
      <c r="C641" s="6">
        <f t="shared" si="39"/>
        <v>2</v>
      </c>
      <c r="D641" s="5" t="s">
        <v>17</v>
      </c>
      <c r="E641" s="6">
        <f t="shared" si="40"/>
        <v>1</v>
      </c>
      <c r="F641" s="5" t="s">
        <v>142</v>
      </c>
      <c r="G641" s="6" t="str">
        <f t="shared" si="34"/>
        <v>STr. TRKBG-4B21</v>
      </c>
      <c r="H641" s="6" t="str">
        <f t="shared" si="41"/>
        <v>1521</v>
      </c>
      <c r="I641" s="6" t="str">
        <f t="shared" si="42"/>
        <v/>
      </c>
      <c r="J641" s="5" t="s">
        <v>133</v>
      </c>
      <c r="K641" s="7" t="s">
        <v>134</v>
      </c>
      <c r="L641" s="12" t="s">
        <v>215</v>
      </c>
      <c r="M641" s="5"/>
      <c r="N641" s="5"/>
    </row>
    <row r="642" spans="1:14">
      <c r="A642" s="5">
        <v>272</v>
      </c>
      <c r="B642" s="5" t="s">
        <v>12</v>
      </c>
      <c r="C642" s="6">
        <f t="shared" ref="C642:C705" si="43">VLOOKUP(B642,Hari,2,FALSE)</f>
        <v>2</v>
      </c>
      <c r="D642" s="5" t="s">
        <v>14</v>
      </c>
      <c r="E642" s="6">
        <f t="shared" ref="E642:E705" si="44">VLOOKUP(D642,Jam,2,FALSE)</f>
        <v>2</v>
      </c>
      <c r="F642" s="5" t="s">
        <v>142</v>
      </c>
      <c r="G642" s="6" t="str">
        <f t="shared" si="34"/>
        <v>STr. TRKBG-4B22</v>
      </c>
      <c r="H642" s="6" t="str">
        <f t="shared" si="41"/>
        <v>1522</v>
      </c>
      <c r="I642" s="6" t="str">
        <f t="shared" si="42"/>
        <v/>
      </c>
      <c r="J642" s="5" t="s">
        <v>133</v>
      </c>
      <c r="K642" s="7" t="s">
        <v>134</v>
      </c>
      <c r="L642" s="12" t="s">
        <v>215</v>
      </c>
      <c r="M642" s="5"/>
      <c r="N642" s="5"/>
    </row>
    <row r="643" spans="1:14">
      <c r="A643" s="5">
        <v>273</v>
      </c>
      <c r="B643" s="5" t="s">
        <v>8</v>
      </c>
      <c r="C643" s="6">
        <f t="shared" si="43"/>
        <v>4</v>
      </c>
      <c r="D643" s="5" t="s">
        <v>17</v>
      </c>
      <c r="E643" s="6">
        <f t="shared" si="44"/>
        <v>1</v>
      </c>
      <c r="F643" s="5" t="s">
        <v>142</v>
      </c>
      <c r="G643" s="6" t="str">
        <f t="shared" si="34"/>
        <v>STr. TRKBG-4B41</v>
      </c>
      <c r="H643" s="6" t="str">
        <f t="shared" ref="H643:H706" si="45">LEFT(K643,2)&amp;$C643&amp;$E643</f>
        <v>2541</v>
      </c>
      <c r="I643" s="6" t="str">
        <f t="shared" ref="I643:I706" si="46">IF(LEFT(L643,2)&lt;&gt;"",LEFT(L643,2)&amp;$C643&amp;$E643,"")</f>
        <v/>
      </c>
      <c r="J643" s="5" t="s">
        <v>135</v>
      </c>
      <c r="K643" s="7" t="s">
        <v>136</v>
      </c>
      <c r="L643" s="7" t="s">
        <v>215</v>
      </c>
      <c r="M643" s="5"/>
      <c r="N643" s="5"/>
    </row>
    <row r="644" spans="1:14">
      <c r="A644" s="5">
        <v>273</v>
      </c>
      <c r="B644" s="5" t="s">
        <v>8</v>
      </c>
      <c r="C644" s="6">
        <f t="shared" si="43"/>
        <v>4</v>
      </c>
      <c r="D644" s="5" t="s">
        <v>14</v>
      </c>
      <c r="E644" s="6">
        <f t="shared" si="44"/>
        <v>2</v>
      </c>
      <c r="F644" s="5" t="s">
        <v>142</v>
      </c>
      <c r="G644" s="6" t="str">
        <f t="shared" si="34"/>
        <v>STr. TRKBG-4B42</v>
      </c>
      <c r="H644" s="6" t="str">
        <f t="shared" si="45"/>
        <v>2542</v>
      </c>
      <c r="I644" s="6" t="str">
        <f t="shared" si="46"/>
        <v/>
      </c>
      <c r="J644" s="5" t="s">
        <v>135</v>
      </c>
      <c r="K644" s="7" t="s">
        <v>136</v>
      </c>
      <c r="L644" s="7" t="s">
        <v>215</v>
      </c>
      <c r="M644" s="5"/>
      <c r="N644" s="5"/>
    </row>
    <row r="645" spans="1:14">
      <c r="A645" s="5">
        <v>274</v>
      </c>
      <c r="B645" s="5" t="s">
        <v>12</v>
      </c>
      <c r="C645" s="6">
        <f t="shared" si="43"/>
        <v>2</v>
      </c>
      <c r="D645" s="5" t="s">
        <v>7</v>
      </c>
      <c r="E645" s="6">
        <f t="shared" si="44"/>
        <v>6</v>
      </c>
      <c r="F645" s="5" t="s">
        <v>142</v>
      </c>
      <c r="G645" s="6" t="str">
        <f t="shared" si="34"/>
        <v>STr. TRKBG-4B26</v>
      </c>
      <c r="H645" s="6" t="str">
        <f t="shared" si="45"/>
        <v>2526</v>
      </c>
      <c r="I645" s="6" t="str">
        <f t="shared" si="46"/>
        <v/>
      </c>
      <c r="J645" s="5" t="s">
        <v>135</v>
      </c>
      <c r="K645" s="7" t="s">
        <v>136</v>
      </c>
      <c r="L645" s="7" t="s">
        <v>215</v>
      </c>
      <c r="M645" s="5"/>
      <c r="N645" s="5"/>
    </row>
    <row r="646" spans="1:14">
      <c r="A646" s="5">
        <v>274</v>
      </c>
      <c r="B646" s="5" t="s">
        <v>12</v>
      </c>
      <c r="C646" s="6">
        <f t="shared" si="43"/>
        <v>2</v>
      </c>
      <c r="D646" s="5" t="s">
        <v>23</v>
      </c>
      <c r="E646" s="6">
        <f t="shared" si="44"/>
        <v>7</v>
      </c>
      <c r="F646" s="5" t="s">
        <v>142</v>
      </c>
      <c r="G646" s="6" t="str">
        <f t="shared" si="34"/>
        <v>STr. TRKBG-4B27</v>
      </c>
      <c r="H646" s="6" t="str">
        <f t="shared" si="45"/>
        <v>2527</v>
      </c>
      <c r="I646" s="6" t="str">
        <f t="shared" si="46"/>
        <v/>
      </c>
      <c r="J646" s="5" t="s">
        <v>135</v>
      </c>
      <c r="K646" s="7" t="s">
        <v>136</v>
      </c>
      <c r="L646" s="7" t="s">
        <v>215</v>
      </c>
      <c r="M646" s="5"/>
      <c r="N646" s="5"/>
    </row>
    <row r="647" spans="1:14">
      <c r="A647" s="5">
        <v>275</v>
      </c>
      <c r="B647" s="5" t="s">
        <v>8</v>
      </c>
      <c r="C647" s="6">
        <f t="shared" si="43"/>
        <v>4</v>
      </c>
      <c r="D647" s="5" t="s">
        <v>9</v>
      </c>
      <c r="E647" s="6">
        <f t="shared" si="44"/>
        <v>3</v>
      </c>
      <c r="F647" s="5" t="s">
        <v>142</v>
      </c>
      <c r="G647" s="6" t="str">
        <f t="shared" si="34"/>
        <v>STr. TRKBG-4B43</v>
      </c>
      <c r="H647" s="6" t="str">
        <f t="shared" si="45"/>
        <v>0843</v>
      </c>
      <c r="I647" s="6" t="str">
        <f t="shared" si="46"/>
        <v/>
      </c>
      <c r="J647" s="5" t="s">
        <v>137</v>
      </c>
      <c r="K647" s="7" t="s">
        <v>138</v>
      </c>
      <c r="L647" s="7" t="s">
        <v>215</v>
      </c>
      <c r="M647" s="5"/>
      <c r="N647" s="5"/>
    </row>
    <row r="648" spans="1:14">
      <c r="A648" s="5">
        <v>275</v>
      </c>
      <c r="B648" s="5" t="s">
        <v>8</v>
      </c>
      <c r="C648" s="6">
        <f t="shared" si="43"/>
        <v>4</v>
      </c>
      <c r="D648" s="5" t="s">
        <v>2</v>
      </c>
      <c r="E648" s="6">
        <f t="shared" si="44"/>
        <v>4</v>
      </c>
      <c r="F648" s="5" t="s">
        <v>142</v>
      </c>
      <c r="G648" s="6" t="str">
        <f t="shared" si="34"/>
        <v>STr. TRKBG-4B44</v>
      </c>
      <c r="H648" s="6" t="str">
        <f t="shared" si="45"/>
        <v>0844</v>
      </c>
      <c r="I648" s="6" t="str">
        <f t="shared" si="46"/>
        <v/>
      </c>
      <c r="J648" s="5" t="s">
        <v>137</v>
      </c>
      <c r="K648" s="7" t="s">
        <v>138</v>
      </c>
      <c r="L648" s="7" t="s">
        <v>215</v>
      </c>
      <c r="M648" s="5"/>
      <c r="N648" s="5"/>
    </row>
    <row r="649" spans="1:14">
      <c r="A649" s="5">
        <v>276</v>
      </c>
      <c r="B649" s="5" t="s">
        <v>13</v>
      </c>
      <c r="C649" s="6">
        <f t="shared" si="43"/>
        <v>1</v>
      </c>
      <c r="D649" s="5" t="s">
        <v>6</v>
      </c>
      <c r="E649" s="6">
        <f t="shared" si="44"/>
        <v>5</v>
      </c>
      <c r="F649" s="5" t="s">
        <v>142</v>
      </c>
      <c r="G649" s="6" t="str">
        <f t="shared" si="34"/>
        <v>STr. TRKBG-4B15</v>
      </c>
      <c r="H649" s="6" t="str">
        <f t="shared" si="45"/>
        <v>0815</v>
      </c>
      <c r="I649" s="6" t="str">
        <f t="shared" si="46"/>
        <v/>
      </c>
      <c r="J649" s="5" t="s">
        <v>137</v>
      </c>
      <c r="K649" s="7" t="s">
        <v>138</v>
      </c>
      <c r="L649" s="7" t="s">
        <v>215</v>
      </c>
      <c r="M649" s="5"/>
      <c r="N649" s="5"/>
    </row>
    <row r="650" spans="1:14">
      <c r="A650" s="5">
        <v>276</v>
      </c>
      <c r="B650" s="5" t="s">
        <v>13</v>
      </c>
      <c r="C650" s="6">
        <f t="shared" si="43"/>
        <v>1</v>
      </c>
      <c r="D650" s="5" t="s">
        <v>7</v>
      </c>
      <c r="E650" s="6">
        <f t="shared" si="44"/>
        <v>6</v>
      </c>
      <c r="F650" s="5" t="s">
        <v>142</v>
      </c>
      <c r="G650" s="6" t="str">
        <f t="shared" si="34"/>
        <v>STr. TRKBG-4B16</v>
      </c>
      <c r="H650" s="6" t="str">
        <f t="shared" si="45"/>
        <v>0816</v>
      </c>
      <c r="I650" s="6" t="str">
        <f t="shared" si="46"/>
        <v/>
      </c>
      <c r="J650" s="5" t="s">
        <v>137</v>
      </c>
      <c r="K650" s="7" t="s">
        <v>138</v>
      </c>
      <c r="L650" s="7" t="s">
        <v>215</v>
      </c>
      <c r="M650" s="5"/>
      <c r="N650" s="5"/>
    </row>
    <row r="651" spans="1:14">
      <c r="A651" s="5">
        <v>277</v>
      </c>
      <c r="B651" s="5" t="s">
        <v>22</v>
      </c>
      <c r="C651" s="6">
        <f t="shared" si="43"/>
        <v>3</v>
      </c>
      <c r="D651" s="5" t="s">
        <v>2</v>
      </c>
      <c r="E651" s="6">
        <f t="shared" si="44"/>
        <v>4</v>
      </c>
      <c r="F651" s="5" t="s">
        <v>142</v>
      </c>
      <c r="G651" s="6" t="str">
        <f t="shared" si="34"/>
        <v>STr. TRKBG-4B34</v>
      </c>
      <c r="H651" s="6" t="str">
        <f t="shared" si="45"/>
        <v>0534</v>
      </c>
      <c r="I651" s="6" t="str">
        <f t="shared" si="46"/>
        <v/>
      </c>
      <c r="J651" s="5" t="s">
        <v>139</v>
      </c>
      <c r="K651" s="7" t="s">
        <v>71</v>
      </c>
      <c r="L651" s="7" t="s">
        <v>215</v>
      </c>
      <c r="M651" s="5"/>
      <c r="N651" s="5"/>
    </row>
    <row r="652" spans="1:14">
      <c r="A652" s="5">
        <v>277</v>
      </c>
      <c r="B652" s="5" t="s">
        <v>22</v>
      </c>
      <c r="C652" s="6">
        <f t="shared" si="43"/>
        <v>3</v>
      </c>
      <c r="D652" s="5" t="s">
        <v>6</v>
      </c>
      <c r="E652" s="6">
        <f t="shared" si="44"/>
        <v>5</v>
      </c>
      <c r="F652" s="5" t="s">
        <v>142</v>
      </c>
      <c r="G652" s="6" t="str">
        <f t="shared" si="34"/>
        <v>STr. TRKBG-4B35</v>
      </c>
      <c r="H652" s="6" t="str">
        <f t="shared" si="45"/>
        <v>0535</v>
      </c>
      <c r="I652" s="6" t="str">
        <f t="shared" si="46"/>
        <v/>
      </c>
      <c r="J652" s="5" t="s">
        <v>139</v>
      </c>
      <c r="K652" s="7" t="s">
        <v>71</v>
      </c>
      <c r="L652" s="7" t="s">
        <v>215</v>
      </c>
      <c r="M652" s="5"/>
      <c r="N652" s="5"/>
    </row>
    <row r="653" spans="1:14">
      <c r="A653" s="5">
        <v>278</v>
      </c>
      <c r="B653" s="5" t="s">
        <v>12</v>
      </c>
      <c r="C653" s="6">
        <f t="shared" si="43"/>
        <v>2</v>
      </c>
      <c r="D653" s="5" t="s">
        <v>2</v>
      </c>
      <c r="E653" s="6">
        <f t="shared" si="44"/>
        <v>4</v>
      </c>
      <c r="F653" s="5" t="s">
        <v>142</v>
      </c>
      <c r="G653" s="6" t="str">
        <f t="shared" si="34"/>
        <v>STr. TRKBG-4B24</v>
      </c>
      <c r="H653" s="6" t="str">
        <f t="shared" si="45"/>
        <v>0524</v>
      </c>
      <c r="I653" s="6" t="str">
        <f t="shared" si="46"/>
        <v/>
      </c>
      <c r="J653" s="5" t="s">
        <v>139</v>
      </c>
      <c r="K653" s="7" t="s">
        <v>71</v>
      </c>
      <c r="L653" s="7" t="s">
        <v>215</v>
      </c>
      <c r="M653" s="5"/>
      <c r="N653" s="5"/>
    </row>
    <row r="654" spans="1:14">
      <c r="A654" s="5">
        <v>278</v>
      </c>
      <c r="B654" s="5" t="s">
        <v>12</v>
      </c>
      <c r="C654" s="6">
        <f t="shared" si="43"/>
        <v>2</v>
      </c>
      <c r="D654" s="5" t="s">
        <v>6</v>
      </c>
      <c r="E654" s="6">
        <f t="shared" si="44"/>
        <v>5</v>
      </c>
      <c r="F654" s="5" t="s">
        <v>142</v>
      </c>
      <c r="G654" s="6" t="str">
        <f t="shared" si="34"/>
        <v>STr. TRKBG-4B25</v>
      </c>
      <c r="H654" s="6" t="str">
        <f t="shared" si="45"/>
        <v>0525</v>
      </c>
      <c r="I654" s="6" t="str">
        <f t="shared" si="46"/>
        <v/>
      </c>
      <c r="J654" s="5" t="s">
        <v>139</v>
      </c>
      <c r="K654" s="7" t="s">
        <v>71</v>
      </c>
      <c r="L654" s="7" t="s">
        <v>215</v>
      </c>
      <c r="M654" s="5"/>
      <c r="N654" s="5"/>
    </row>
    <row r="655" spans="1:14">
      <c r="A655" s="5">
        <v>279</v>
      </c>
      <c r="B655" s="5" t="s">
        <v>13</v>
      </c>
      <c r="C655" s="6">
        <f t="shared" si="43"/>
        <v>1</v>
      </c>
      <c r="D655" s="5" t="s">
        <v>23</v>
      </c>
      <c r="E655" s="6">
        <f t="shared" si="44"/>
        <v>7</v>
      </c>
      <c r="F655" s="5" t="s">
        <v>142</v>
      </c>
      <c r="G655" s="6" t="str">
        <f t="shared" si="34"/>
        <v>STr. TRKBG-4B17</v>
      </c>
      <c r="H655" s="6" t="str">
        <f t="shared" si="45"/>
        <v>3617</v>
      </c>
      <c r="I655" s="6" t="str">
        <f t="shared" si="46"/>
        <v/>
      </c>
      <c r="J655" s="5" t="s">
        <v>140</v>
      </c>
      <c r="K655" s="7" t="s">
        <v>76</v>
      </c>
      <c r="L655" s="7" t="s">
        <v>215</v>
      </c>
      <c r="M655" s="5"/>
      <c r="N655" s="5"/>
    </row>
    <row r="656" spans="1:14">
      <c r="A656" s="5">
        <v>279</v>
      </c>
      <c r="B656" s="5" t="s">
        <v>13</v>
      </c>
      <c r="C656" s="6">
        <f t="shared" si="43"/>
        <v>1</v>
      </c>
      <c r="D656" s="5" t="s">
        <v>26</v>
      </c>
      <c r="E656" s="6">
        <f t="shared" si="44"/>
        <v>8</v>
      </c>
      <c r="F656" s="5" t="s">
        <v>142</v>
      </c>
      <c r="G656" s="6" t="str">
        <f t="shared" si="34"/>
        <v>STr. TRKBG-4B18</v>
      </c>
      <c r="H656" s="6" t="str">
        <f t="shared" si="45"/>
        <v>3618</v>
      </c>
      <c r="I656" s="6" t="str">
        <f t="shared" si="46"/>
        <v/>
      </c>
      <c r="J656" s="5" t="s">
        <v>140</v>
      </c>
      <c r="K656" s="7" t="s">
        <v>76</v>
      </c>
      <c r="L656" s="7" t="s">
        <v>215</v>
      </c>
      <c r="M656" s="5"/>
      <c r="N656" s="5"/>
    </row>
    <row r="657" spans="1:14">
      <c r="A657" s="5">
        <v>280</v>
      </c>
      <c r="B657" s="5" t="s">
        <v>22</v>
      </c>
      <c r="C657" s="6">
        <f t="shared" si="43"/>
        <v>3</v>
      </c>
      <c r="D657" s="5" t="s">
        <v>14</v>
      </c>
      <c r="E657" s="6">
        <f t="shared" si="44"/>
        <v>2</v>
      </c>
      <c r="F657" s="5" t="s">
        <v>142</v>
      </c>
      <c r="G657" s="6" t="str">
        <f t="shared" si="34"/>
        <v>STr. TRKBG-4B32</v>
      </c>
      <c r="H657" s="6" t="str">
        <f t="shared" si="45"/>
        <v>3632</v>
      </c>
      <c r="I657" s="6" t="str">
        <f t="shared" si="46"/>
        <v/>
      </c>
      <c r="J657" s="5" t="s">
        <v>140</v>
      </c>
      <c r="K657" s="7" t="s">
        <v>76</v>
      </c>
      <c r="L657" s="7" t="s">
        <v>215</v>
      </c>
      <c r="M657" s="5"/>
      <c r="N657" s="5"/>
    </row>
    <row r="658" spans="1:14">
      <c r="A658" s="5">
        <v>280</v>
      </c>
      <c r="B658" s="5" t="s">
        <v>22</v>
      </c>
      <c r="C658" s="6">
        <f t="shared" si="43"/>
        <v>3</v>
      </c>
      <c r="D658" s="5" t="s">
        <v>9</v>
      </c>
      <c r="E658" s="6">
        <f t="shared" si="44"/>
        <v>3</v>
      </c>
      <c r="F658" s="5" t="s">
        <v>142</v>
      </c>
      <c r="G658" s="6" t="str">
        <f t="shared" si="34"/>
        <v>STr. TRKBG-4B33</v>
      </c>
      <c r="H658" s="6" t="str">
        <f t="shared" si="45"/>
        <v>3633</v>
      </c>
      <c r="I658" s="6" t="str">
        <f t="shared" si="46"/>
        <v/>
      </c>
      <c r="J658" s="5" t="s">
        <v>140</v>
      </c>
      <c r="K658" s="7" t="s">
        <v>76</v>
      </c>
      <c r="L658" s="7" t="s">
        <v>215</v>
      </c>
      <c r="M658" s="5"/>
      <c r="N658" s="5"/>
    </row>
    <row r="659" spans="1:14">
      <c r="A659" s="5">
        <v>281</v>
      </c>
      <c r="B659" s="5" t="s">
        <v>8</v>
      </c>
      <c r="C659" s="6">
        <f t="shared" si="43"/>
        <v>4</v>
      </c>
      <c r="D659" s="5" t="s">
        <v>6</v>
      </c>
      <c r="E659" s="6">
        <f t="shared" si="44"/>
        <v>5</v>
      </c>
      <c r="F659" s="5" t="s">
        <v>142</v>
      </c>
      <c r="G659" s="6" t="str">
        <f t="shared" si="34"/>
        <v>STr. TRKBG-4B45</v>
      </c>
      <c r="H659" s="6" t="str">
        <f t="shared" si="45"/>
        <v>2845</v>
      </c>
      <c r="I659" s="6" t="str">
        <f t="shared" si="46"/>
        <v/>
      </c>
      <c r="J659" s="5" t="s">
        <v>141</v>
      </c>
      <c r="K659" s="7" t="s">
        <v>5</v>
      </c>
      <c r="L659" s="7" t="s">
        <v>215</v>
      </c>
      <c r="M659" s="5"/>
      <c r="N659" s="5"/>
    </row>
    <row r="660" spans="1:14">
      <c r="A660" s="5">
        <v>281</v>
      </c>
      <c r="B660" s="5" t="s">
        <v>8</v>
      </c>
      <c r="C660" s="6">
        <f t="shared" si="43"/>
        <v>4</v>
      </c>
      <c r="D660" s="5" t="s">
        <v>7</v>
      </c>
      <c r="E660" s="6">
        <f t="shared" si="44"/>
        <v>6</v>
      </c>
      <c r="F660" s="5" t="s">
        <v>142</v>
      </c>
      <c r="G660" s="6" t="str">
        <f t="shared" si="34"/>
        <v>STr. TRKBG-4B46</v>
      </c>
      <c r="H660" s="6" t="str">
        <f t="shared" si="45"/>
        <v>2846</v>
      </c>
      <c r="I660" s="6" t="str">
        <f t="shared" si="46"/>
        <v/>
      </c>
      <c r="J660" s="5" t="s">
        <v>141</v>
      </c>
      <c r="K660" s="7" t="s">
        <v>5</v>
      </c>
      <c r="L660" s="7" t="s">
        <v>215</v>
      </c>
      <c r="M660" s="5"/>
      <c r="N660" s="5"/>
    </row>
    <row r="661" spans="1:14">
      <c r="A661" s="5">
        <v>281</v>
      </c>
      <c r="B661" s="5" t="s">
        <v>8</v>
      </c>
      <c r="C661" s="6">
        <f t="shared" si="43"/>
        <v>4</v>
      </c>
      <c r="D661" s="5" t="s">
        <v>23</v>
      </c>
      <c r="E661" s="6">
        <f t="shared" si="44"/>
        <v>7</v>
      </c>
      <c r="F661" s="5" t="s">
        <v>142</v>
      </c>
      <c r="G661" s="6" t="str">
        <f t="shared" si="34"/>
        <v>STr. TRKBG-4B47</v>
      </c>
      <c r="H661" s="6" t="str">
        <f t="shared" si="45"/>
        <v>2847</v>
      </c>
      <c r="I661" s="6" t="str">
        <f t="shared" si="46"/>
        <v/>
      </c>
      <c r="J661" s="5" t="s">
        <v>141</v>
      </c>
      <c r="K661" s="7" t="s">
        <v>5</v>
      </c>
      <c r="L661" s="7" t="s">
        <v>215</v>
      </c>
      <c r="M661" s="5"/>
      <c r="N661" s="5"/>
    </row>
    <row r="662" spans="1:14">
      <c r="A662" s="5">
        <v>282</v>
      </c>
      <c r="B662" s="5" t="s">
        <v>22</v>
      </c>
      <c r="C662" s="6">
        <f t="shared" si="43"/>
        <v>3</v>
      </c>
      <c r="D662" s="5" t="s">
        <v>14</v>
      </c>
      <c r="E662" s="6">
        <f t="shared" si="44"/>
        <v>2</v>
      </c>
      <c r="F662" s="5" t="s">
        <v>143</v>
      </c>
      <c r="G662" s="6" t="str">
        <f t="shared" si="34"/>
        <v>STr. TRKBG-6A32</v>
      </c>
      <c r="H662" s="6" t="str">
        <f t="shared" si="45"/>
        <v>1832</v>
      </c>
      <c r="I662" s="6" t="str">
        <f t="shared" si="46"/>
        <v/>
      </c>
      <c r="J662" s="5" t="s">
        <v>144</v>
      </c>
      <c r="K662" s="7" t="s">
        <v>145</v>
      </c>
      <c r="L662" s="7" t="s">
        <v>215</v>
      </c>
      <c r="M662" s="5"/>
      <c r="N662" s="5"/>
    </row>
    <row r="663" spans="1:14">
      <c r="A663" s="5">
        <v>282</v>
      </c>
      <c r="B663" s="5" t="s">
        <v>22</v>
      </c>
      <c r="C663" s="6">
        <f t="shared" si="43"/>
        <v>3</v>
      </c>
      <c r="D663" s="5" t="s">
        <v>9</v>
      </c>
      <c r="E663" s="6">
        <f t="shared" si="44"/>
        <v>3</v>
      </c>
      <c r="F663" s="5" t="s">
        <v>143</v>
      </c>
      <c r="G663" s="6" t="str">
        <f t="shared" si="34"/>
        <v>STr. TRKBG-6A33</v>
      </c>
      <c r="H663" s="6" t="str">
        <f t="shared" si="45"/>
        <v>1833</v>
      </c>
      <c r="I663" s="6" t="str">
        <f t="shared" si="46"/>
        <v/>
      </c>
      <c r="J663" s="5" t="s">
        <v>144</v>
      </c>
      <c r="K663" s="7" t="s">
        <v>145</v>
      </c>
      <c r="L663" s="7" t="s">
        <v>215</v>
      </c>
      <c r="M663" s="5"/>
      <c r="N663" s="5"/>
    </row>
    <row r="664" spans="1:14">
      <c r="A664" s="5">
        <v>282</v>
      </c>
      <c r="B664" s="5" t="s">
        <v>22</v>
      </c>
      <c r="C664" s="6">
        <f t="shared" si="43"/>
        <v>3</v>
      </c>
      <c r="D664" s="5" t="s">
        <v>2</v>
      </c>
      <c r="E664" s="6">
        <f t="shared" si="44"/>
        <v>4</v>
      </c>
      <c r="F664" s="5" t="s">
        <v>143</v>
      </c>
      <c r="G664" s="6" t="str">
        <f t="shared" si="34"/>
        <v>STr. TRKBG-6A34</v>
      </c>
      <c r="H664" s="6" t="str">
        <f t="shared" si="45"/>
        <v>1834</v>
      </c>
      <c r="I664" s="6" t="str">
        <f t="shared" si="46"/>
        <v/>
      </c>
      <c r="J664" s="5" t="s">
        <v>144</v>
      </c>
      <c r="K664" s="7" t="s">
        <v>145</v>
      </c>
      <c r="L664" s="7" t="s">
        <v>215</v>
      </c>
      <c r="M664" s="5"/>
      <c r="N664" s="5"/>
    </row>
    <row r="665" spans="1:14">
      <c r="A665" s="5">
        <v>282</v>
      </c>
      <c r="B665" s="5" t="s">
        <v>22</v>
      </c>
      <c r="C665" s="6">
        <f t="shared" si="43"/>
        <v>3</v>
      </c>
      <c r="D665" s="5" t="s">
        <v>6</v>
      </c>
      <c r="E665" s="6">
        <f t="shared" si="44"/>
        <v>5</v>
      </c>
      <c r="F665" s="5" t="s">
        <v>143</v>
      </c>
      <c r="G665" s="6" t="str">
        <f t="shared" si="34"/>
        <v>STr. TRKBG-6A35</v>
      </c>
      <c r="H665" s="6" t="str">
        <f t="shared" si="45"/>
        <v>1835</v>
      </c>
      <c r="I665" s="6" t="str">
        <f t="shared" si="46"/>
        <v/>
      </c>
      <c r="J665" s="5" t="s">
        <v>144</v>
      </c>
      <c r="K665" s="7" t="s">
        <v>145</v>
      </c>
      <c r="L665" s="7" t="s">
        <v>215</v>
      </c>
      <c r="M665" s="5"/>
      <c r="N665" s="5"/>
    </row>
    <row r="666" spans="1:14">
      <c r="A666" s="5">
        <v>282</v>
      </c>
      <c r="B666" s="5" t="s">
        <v>22</v>
      </c>
      <c r="C666" s="6">
        <f t="shared" si="43"/>
        <v>3</v>
      </c>
      <c r="D666" s="5" t="s">
        <v>7</v>
      </c>
      <c r="E666" s="6">
        <f t="shared" si="44"/>
        <v>6</v>
      </c>
      <c r="F666" s="5" t="s">
        <v>143</v>
      </c>
      <c r="G666" s="6" t="str">
        <f t="shared" si="34"/>
        <v>STr. TRKBG-6A36</v>
      </c>
      <c r="H666" s="6" t="str">
        <f t="shared" si="45"/>
        <v>1836</v>
      </c>
      <c r="I666" s="6" t="str">
        <f t="shared" si="46"/>
        <v/>
      </c>
      <c r="J666" s="5" t="s">
        <v>144</v>
      </c>
      <c r="K666" s="7" t="s">
        <v>145</v>
      </c>
      <c r="L666" s="7" t="s">
        <v>215</v>
      </c>
      <c r="M666" s="5"/>
      <c r="N666" s="5"/>
    </row>
    <row r="667" spans="1:14">
      <c r="A667" s="5">
        <v>282</v>
      </c>
      <c r="B667" s="5" t="s">
        <v>22</v>
      </c>
      <c r="C667" s="6">
        <f t="shared" si="43"/>
        <v>3</v>
      </c>
      <c r="D667" s="5" t="s">
        <v>23</v>
      </c>
      <c r="E667" s="6">
        <f t="shared" si="44"/>
        <v>7</v>
      </c>
      <c r="F667" s="5" t="s">
        <v>143</v>
      </c>
      <c r="G667" s="6" t="str">
        <f t="shared" si="34"/>
        <v>STr. TRKBG-6A37</v>
      </c>
      <c r="H667" s="6" t="str">
        <f t="shared" si="45"/>
        <v>1837</v>
      </c>
      <c r="I667" s="6" t="str">
        <f t="shared" si="46"/>
        <v/>
      </c>
      <c r="J667" s="5" t="s">
        <v>144</v>
      </c>
      <c r="K667" s="7" t="s">
        <v>145</v>
      </c>
      <c r="L667" s="7" t="s">
        <v>215</v>
      </c>
      <c r="M667" s="5"/>
      <c r="N667" s="5"/>
    </row>
    <row r="668" spans="1:14">
      <c r="A668" s="5">
        <v>283</v>
      </c>
      <c r="B668" s="5" t="s">
        <v>1</v>
      </c>
      <c r="C668" s="6">
        <f t="shared" si="43"/>
        <v>5</v>
      </c>
      <c r="D668" s="5" t="s">
        <v>14</v>
      </c>
      <c r="E668" s="6">
        <f t="shared" si="44"/>
        <v>2</v>
      </c>
      <c r="F668" s="5" t="s">
        <v>143</v>
      </c>
      <c r="G668" s="6" t="str">
        <f t="shared" si="34"/>
        <v>STr. TRKBG-6A52</v>
      </c>
      <c r="H668" s="6" t="str">
        <f t="shared" si="45"/>
        <v>3052</v>
      </c>
      <c r="I668" s="6" t="str">
        <f t="shared" si="46"/>
        <v/>
      </c>
      <c r="J668" s="5" t="s">
        <v>146</v>
      </c>
      <c r="K668" s="7" t="s">
        <v>115</v>
      </c>
      <c r="L668" s="7" t="s">
        <v>215</v>
      </c>
      <c r="M668" s="5"/>
      <c r="N668" s="5"/>
    </row>
    <row r="669" spans="1:14">
      <c r="A669" s="5">
        <v>283</v>
      </c>
      <c r="B669" s="5" t="s">
        <v>1</v>
      </c>
      <c r="C669" s="6">
        <f t="shared" si="43"/>
        <v>5</v>
      </c>
      <c r="D669" s="5" t="s">
        <v>9</v>
      </c>
      <c r="E669" s="6">
        <f t="shared" si="44"/>
        <v>3</v>
      </c>
      <c r="F669" s="5" t="s">
        <v>143</v>
      </c>
      <c r="G669" s="6" t="str">
        <f t="shared" si="34"/>
        <v>STr. TRKBG-6A53</v>
      </c>
      <c r="H669" s="6" t="str">
        <f t="shared" si="45"/>
        <v>3053</v>
      </c>
      <c r="I669" s="6" t="str">
        <f t="shared" si="46"/>
        <v/>
      </c>
      <c r="J669" s="5" t="s">
        <v>146</v>
      </c>
      <c r="K669" s="7" t="s">
        <v>115</v>
      </c>
      <c r="L669" s="7" t="s">
        <v>215</v>
      </c>
      <c r="M669" s="5"/>
      <c r="N669" s="5"/>
    </row>
    <row r="670" spans="1:14">
      <c r="A670" s="5">
        <v>283</v>
      </c>
      <c r="B670" s="5" t="s">
        <v>1</v>
      </c>
      <c r="C670" s="6">
        <f t="shared" si="43"/>
        <v>5</v>
      </c>
      <c r="D670" s="5" t="s">
        <v>2</v>
      </c>
      <c r="E670" s="6">
        <f t="shared" si="44"/>
        <v>4</v>
      </c>
      <c r="F670" s="5" t="s">
        <v>143</v>
      </c>
      <c r="G670" s="6" t="str">
        <f t="shared" si="34"/>
        <v>STr. TRKBG-6A54</v>
      </c>
      <c r="H670" s="6" t="str">
        <f t="shared" si="45"/>
        <v>3054</v>
      </c>
      <c r="I670" s="6" t="str">
        <f t="shared" si="46"/>
        <v/>
      </c>
      <c r="J670" s="5" t="s">
        <v>146</v>
      </c>
      <c r="K670" s="7" t="s">
        <v>115</v>
      </c>
      <c r="L670" s="7" t="s">
        <v>215</v>
      </c>
      <c r="M670" s="5"/>
      <c r="N670" s="5"/>
    </row>
    <row r="671" spans="1:14">
      <c r="A671" s="5">
        <v>284</v>
      </c>
      <c r="B671" s="5" t="s">
        <v>12</v>
      </c>
      <c r="C671" s="6">
        <f t="shared" si="43"/>
        <v>2</v>
      </c>
      <c r="D671" s="5" t="s">
        <v>17</v>
      </c>
      <c r="E671" s="6">
        <f t="shared" si="44"/>
        <v>1</v>
      </c>
      <c r="F671" s="5" t="s">
        <v>143</v>
      </c>
      <c r="G671" s="6" t="str">
        <f t="shared" si="34"/>
        <v>STr. TRKBG-6A21</v>
      </c>
      <c r="H671" s="6" t="str">
        <f t="shared" si="45"/>
        <v>5021</v>
      </c>
      <c r="I671" s="6" t="str">
        <f t="shared" si="46"/>
        <v>5421</v>
      </c>
      <c r="J671" s="5" t="s">
        <v>147</v>
      </c>
      <c r="K671" s="7" t="s">
        <v>176</v>
      </c>
      <c r="L671" s="7" t="s">
        <v>201</v>
      </c>
      <c r="M671" s="5"/>
      <c r="N671" s="5"/>
    </row>
    <row r="672" spans="1:14">
      <c r="A672" s="5">
        <v>284</v>
      </c>
      <c r="B672" s="5" t="s">
        <v>12</v>
      </c>
      <c r="C672" s="6">
        <f t="shared" si="43"/>
        <v>2</v>
      </c>
      <c r="D672" s="5" t="s">
        <v>14</v>
      </c>
      <c r="E672" s="6">
        <f t="shared" si="44"/>
        <v>2</v>
      </c>
      <c r="F672" s="5" t="s">
        <v>143</v>
      </c>
      <c r="G672" s="6" t="str">
        <f t="shared" si="34"/>
        <v>STr. TRKBG-6A22</v>
      </c>
      <c r="H672" s="6" t="str">
        <f t="shared" si="45"/>
        <v>5022</v>
      </c>
      <c r="I672" s="6" t="str">
        <f t="shared" si="46"/>
        <v>5422</v>
      </c>
      <c r="J672" s="5" t="s">
        <v>147</v>
      </c>
      <c r="K672" s="7" t="s">
        <v>176</v>
      </c>
      <c r="L672" s="7" t="s">
        <v>201</v>
      </c>
      <c r="M672" s="5"/>
      <c r="N672" s="5"/>
    </row>
    <row r="673" spans="1:14">
      <c r="A673" s="5">
        <v>284</v>
      </c>
      <c r="B673" s="5" t="s">
        <v>12</v>
      </c>
      <c r="C673" s="6">
        <f t="shared" si="43"/>
        <v>2</v>
      </c>
      <c r="D673" s="5" t="s">
        <v>9</v>
      </c>
      <c r="E673" s="6">
        <f t="shared" si="44"/>
        <v>3</v>
      </c>
      <c r="F673" s="5" t="s">
        <v>143</v>
      </c>
      <c r="G673" s="6" t="str">
        <f t="shared" si="34"/>
        <v>STr. TRKBG-6A23</v>
      </c>
      <c r="H673" s="6" t="str">
        <f t="shared" si="45"/>
        <v>5023</v>
      </c>
      <c r="I673" s="6" t="str">
        <f t="shared" si="46"/>
        <v>5423</v>
      </c>
      <c r="J673" s="5" t="s">
        <v>147</v>
      </c>
      <c r="K673" s="7" t="s">
        <v>176</v>
      </c>
      <c r="L673" s="7" t="s">
        <v>201</v>
      </c>
      <c r="M673" s="5"/>
      <c r="N673" s="5"/>
    </row>
    <row r="674" spans="1:14">
      <c r="A674" s="5">
        <v>285</v>
      </c>
      <c r="B674" s="5" t="s">
        <v>8</v>
      </c>
      <c r="C674" s="6">
        <f t="shared" si="43"/>
        <v>4</v>
      </c>
      <c r="D674" s="5" t="s">
        <v>2</v>
      </c>
      <c r="E674" s="6">
        <f t="shared" si="44"/>
        <v>4</v>
      </c>
      <c r="F674" s="5" t="s">
        <v>143</v>
      </c>
      <c r="G674" s="6" t="str">
        <f t="shared" si="34"/>
        <v>STr. TRKBG-6A44</v>
      </c>
      <c r="H674" s="6" t="str">
        <f t="shared" si="45"/>
        <v>4844</v>
      </c>
      <c r="I674" s="6" t="str">
        <f t="shared" si="46"/>
        <v/>
      </c>
      <c r="J674" s="5" t="s">
        <v>148</v>
      </c>
      <c r="K674" s="7" t="s">
        <v>149</v>
      </c>
      <c r="L674" s="7" t="s">
        <v>215</v>
      </c>
      <c r="M674" s="5"/>
      <c r="N674" s="5"/>
    </row>
    <row r="675" spans="1:14">
      <c r="A675" s="5">
        <v>285</v>
      </c>
      <c r="B675" s="5" t="s">
        <v>8</v>
      </c>
      <c r="C675" s="6">
        <f t="shared" si="43"/>
        <v>4</v>
      </c>
      <c r="D675" s="5" t="s">
        <v>6</v>
      </c>
      <c r="E675" s="6">
        <f t="shared" si="44"/>
        <v>5</v>
      </c>
      <c r="F675" s="5" t="s">
        <v>143</v>
      </c>
      <c r="G675" s="6" t="str">
        <f t="shared" si="34"/>
        <v>STr. TRKBG-6A45</v>
      </c>
      <c r="H675" s="6" t="str">
        <f t="shared" si="45"/>
        <v>4845</v>
      </c>
      <c r="I675" s="6" t="str">
        <f t="shared" si="46"/>
        <v/>
      </c>
      <c r="J675" s="5" t="s">
        <v>148</v>
      </c>
      <c r="K675" s="7" t="s">
        <v>149</v>
      </c>
      <c r="L675" s="7" t="s">
        <v>215</v>
      </c>
      <c r="M675" s="5"/>
      <c r="N675" s="5"/>
    </row>
    <row r="676" spans="1:14">
      <c r="A676" s="5">
        <v>285</v>
      </c>
      <c r="B676" s="5" t="s">
        <v>8</v>
      </c>
      <c r="C676" s="6">
        <f t="shared" si="43"/>
        <v>4</v>
      </c>
      <c r="D676" s="5" t="s">
        <v>7</v>
      </c>
      <c r="E676" s="6">
        <f t="shared" si="44"/>
        <v>6</v>
      </c>
      <c r="F676" s="5" t="s">
        <v>143</v>
      </c>
      <c r="G676" s="6" t="str">
        <f t="shared" si="34"/>
        <v>STr. TRKBG-6A46</v>
      </c>
      <c r="H676" s="6" t="str">
        <f t="shared" si="45"/>
        <v>4846</v>
      </c>
      <c r="I676" s="6" t="str">
        <f t="shared" si="46"/>
        <v/>
      </c>
      <c r="J676" s="5" t="s">
        <v>148</v>
      </c>
      <c r="K676" s="7" t="s">
        <v>149</v>
      </c>
      <c r="L676" s="7" t="s">
        <v>215</v>
      </c>
      <c r="M676" s="5"/>
      <c r="N676" s="5"/>
    </row>
    <row r="677" spans="1:14">
      <c r="A677" s="5">
        <v>286</v>
      </c>
      <c r="B677" s="5" t="s">
        <v>12</v>
      </c>
      <c r="C677" s="6">
        <f t="shared" si="43"/>
        <v>2</v>
      </c>
      <c r="D677" s="5" t="s">
        <v>6</v>
      </c>
      <c r="E677" s="6">
        <f t="shared" si="44"/>
        <v>5</v>
      </c>
      <c r="F677" s="5" t="s">
        <v>143</v>
      </c>
      <c r="G677" s="6" t="str">
        <f t="shared" si="34"/>
        <v>STr. TRKBG-6A25</v>
      </c>
      <c r="H677" s="6" t="str">
        <f t="shared" si="45"/>
        <v>5225</v>
      </c>
      <c r="I677" s="6" t="str">
        <f t="shared" si="46"/>
        <v/>
      </c>
      <c r="J677" s="5" t="s">
        <v>150</v>
      </c>
      <c r="K677" s="7" t="s">
        <v>151</v>
      </c>
      <c r="L677" s="7" t="s">
        <v>215</v>
      </c>
      <c r="M677" s="5" t="s">
        <v>57</v>
      </c>
      <c r="N677" s="5"/>
    </row>
    <row r="678" spans="1:14">
      <c r="A678" s="5">
        <v>286</v>
      </c>
      <c r="B678" s="5" t="s">
        <v>12</v>
      </c>
      <c r="C678" s="6">
        <f t="shared" si="43"/>
        <v>2</v>
      </c>
      <c r="D678" s="5" t="s">
        <v>7</v>
      </c>
      <c r="E678" s="6">
        <f t="shared" si="44"/>
        <v>6</v>
      </c>
      <c r="F678" s="5" t="s">
        <v>143</v>
      </c>
      <c r="G678" s="6" t="str">
        <f t="shared" si="34"/>
        <v>STr. TRKBG-6A26</v>
      </c>
      <c r="H678" s="6" t="str">
        <f t="shared" si="45"/>
        <v>5226</v>
      </c>
      <c r="I678" s="6" t="str">
        <f t="shared" si="46"/>
        <v/>
      </c>
      <c r="J678" s="5" t="s">
        <v>150</v>
      </c>
      <c r="K678" s="7" t="s">
        <v>151</v>
      </c>
      <c r="L678" s="7" t="s">
        <v>215</v>
      </c>
      <c r="M678" s="5" t="s">
        <v>57</v>
      </c>
      <c r="N678" s="5"/>
    </row>
    <row r="679" spans="1:14">
      <c r="A679" s="5">
        <v>286</v>
      </c>
      <c r="B679" s="5" t="s">
        <v>12</v>
      </c>
      <c r="C679" s="6">
        <f t="shared" si="43"/>
        <v>2</v>
      </c>
      <c r="D679" s="5" t="s">
        <v>23</v>
      </c>
      <c r="E679" s="6">
        <f t="shared" si="44"/>
        <v>7</v>
      </c>
      <c r="F679" s="5" t="s">
        <v>143</v>
      </c>
      <c r="G679" s="6" t="str">
        <f t="shared" si="34"/>
        <v>STr. TRKBG-6A27</v>
      </c>
      <c r="H679" s="6" t="str">
        <f t="shared" si="45"/>
        <v>5227</v>
      </c>
      <c r="I679" s="6" t="str">
        <f t="shared" si="46"/>
        <v/>
      </c>
      <c r="J679" s="5" t="s">
        <v>150</v>
      </c>
      <c r="K679" s="7" t="s">
        <v>151</v>
      </c>
      <c r="L679" s="7" t="s">
        <v>215</v>
      </c>
      <c r="M679" s="5" t="s">
        <v>57</v>
      </c>
      <c r="N679" s="5"/>
    </row>
    <row r="680" spans="1:14">
      <c r="A680" s="5">
        <v>286</v>
      </c>
      <c r="B680" s="5" t="s">
        <v>12</v>
      </c>
      <c r="C680" s="6">
        <f t="shared" si="43"/>
        <v>2</v>
      </c>
      <c r="D680" s="5" t="s">
        <v>26</v>
      </c>
      <c r="E680" s="6">
        <f t="shared" si="44"/>
        <v>8</v>
      </c>
      <c r="F680" s="5" t="s">
        <v>143</v>
      </c>
      <c r="G680" s="6" t="str">
        <f t="shared" si="34"/>
        <v>STr. TRKBG-6A28</v>
      </c>
      <c r="H680" s="6" t="str">
        <f t="shared" si="45"/>
        <v>5228</v>
      </c>
      <c r="I680" s="6" t="str">
        <f t="shared" si="46"/>
        <v/>
      </c>
      <c r="J680" s="5" t="s">
        <v>150</v>
      </c>
      <c r="K680" s="7" t="s">
        <v>151</v>
      </c>
      <c r="L680" s="7" t="s">
        <v>215</v>
      </c>
      <c r="M680" s="5" t="s">
        <v>57</v>
      </c>
      <c r="N680" s="5"/>
    </row>
    <row r="681" spans="1:14">
      <c r="A681" s="5">
        <v>287</v>
      </c>
      <c r="B681" s="5" t="s">
        <v>13</v>
      </c>
      <c r="C681" s="6">
        <f t="shared" si="43"/>
        <v>1</v>
      </c>
      <c r="D681" s="5" t="s">
        <v>7</v>
      </c>
      <c r="E681" s="6">
        <f t="shared" si="44"/>
        <v>6</v>
      </c>
      <c r="F681" s="5" t="s">
        <v>143</v>
      </c>
      <c r="G681" s="6" t="str">
        <f t="shared" si="34"/>
        <v>STr. TRKBG-6A16</v>
      </c>
      <c r="H681" s="6" t="str">
        <f t="shared" si="45"/>
        <v>1816</v>
      </c>
      <c r="I681" s="6" t="str">
        <f t="shared" si="46"/>
        <v>2016</v>
      </c>
      <c r="J681" s="5" t="s">
        <v>152</v>
      </c>
      <c r="K681" s="7" t="s">
        <v>145</v>
      </c>
      <c r="L681" s="7" t="s">
        <v>106</v>
      </c>
      <c r="M681" s="5"/>
      <c r="N681" s="5"/>
    </row>
    <row r="682" spans="1:14">
      <c r="A682" s="5">
        <v>287</v>
      </c>
      <c r="B682" s="5" t="s">
        <v>13</v>
      </c>
      <c r="C682" s="6">
        <f t="shared" si="43"/>
        <v>1</v>
      </c>
      <c r="D682" s="5" t="s">
        <v>23</v>
      </c>
      <c r="E682" s="6">
        <f t="shared" si="44"/>
        <v>7</v>
      </c>
      <c r="F682" s="5" t="s">
        <v>143</v>
      </c>
      <c r="G682" s="6" t="str">
        <f t="shared" si="34"/>
        <v>STr. TRKBG-6A17</v>
      </c>
      <c r="H682" s="6" t="str">
        <f t="shared" si="45"/>
        <v>1817</v>
      </c>
      <c r="I682" s="6" t="str">
        <f t="shared" si="46"/>
        <v>2017</v>
      </c>
      <c r="J682" s="5" t="s">
        <v>152</v>
      </c>
      <c r="K682" s="7" t="s">
        <v>145</v>
      </c>
      <c r="L682" s="7" t="s">
        <v>106</v>
      </c>
      <c r="M682" s="5"/>
      <c r="N682" s="5"/>
    </row>
    <row r="683" spans="1:14">
      <c r="A683" s="5">
        <v>287</v>
      </c>
      <c r="B683" s="5" t="s">
        <v>13</v>
      </c>
      <c r="C683" s="6">
        <f t="shared" si="43"/>
        <v>1</v>
      </c>
      <c r="D683" s="5" t="s">
        <v>26</v>
      </c>
      <c r="E683" s="6">
        <f t="shared" si="44"/>
        <v>8</v>
      </c>
      <c r="F683" s="5" t="s">
        <v>143</v>
      </c>
      <c r="G683" s="6" t="str">
        <f t="shared" si="34"/>
        <v>STr. TRKBG-6A18</v>
      </c>
      <c r="H683" s="6" t="str">
        <f t="shared" si="45"/>
        <v>1818</v>
      </c>
      <c r="I683" s="6" t="str">
        <f t="shared" si="46"/>
        <v>2018</v>
      </c>
      <c r="J683" s="5" t="s">
        <v>152</v>
      </c>
      <c r="K683" s="7" t="s">
        <v>145</v>
      </c>
      <c r="L683" s="7" t="s">
        <v>106</v>
      </c>
      <c r="M683" s="5"/>
      <c r="N683" s="5"/>
    </row>
    <row r="684" spans="1:14">
      <c r="A684" s="5">
        <v>288</v>
      </c>
      <c r="B684" s="5" t="s">
        <v>8</v>
      </c>
      <c r="C684" s="6">
        <f t="shared" si="43"/>
        <v>4</v>
      </c>
      <c r="D684" s="5" t="s">
        <v>9</v>
      </c>
      <c r="E684" s="6">
        <f t="shared" si="44"/>
        <v>3</v>
      </c>
      <c r="F684" s="5" t="s">
        <v>153</v>
      </c>
      <c r="G684" s="6" t="str">
        <f t="shared" si="34"/>
        <v>STr. TRKBG-6B43</v>
      </c>
      <c r="H684" s="6" t="str">
        <f t="shared" si="45"/>
        <v>1843</v>
      </c>
      <c r="I684" s="6" t="str">
        <f t="shared" si="46"/>
        <v/>
      </c>
      <c r="J684" s="5" t="s">
        <v>144</v>
      </c>
      <c r="K684" s="7" t="s">
        <v>145</v>
      </c>
      <c r="L684" s="7" t="s">
        <v>215</v>
      </c>
      <c r="M684" s="5"/>
      <c r="N684" s="5"/>
    </row>
    <row r="685" spans="1:14">
      <c r="A685" s="5">
        <v>288</v>
      </c>
      <c r="B685" s="5" t="s">
        <v>8</v>
      </c>
      <c r="C685" s="6">
        <f t="shared" si="43"/>
        <v>4</v>
      </c>
      <c r="D685" s="5" t="s">
        <v>2</v>
      </c>
      <c r="E685" s="6">
        <f t="shared" si="44"/>
        <v>4</v>
      </c>
      <c r="F685" s="5" t="s">
        <v>153</v>
      </c>
      <c r="G685" s="6" t="str">
        <f t="shared" si="34"/>
        <v>STr. TRKBG-6B44</v>
      </c>
      <c r="H685" s="6" t="str">
        <f t="shared" si="45"/>
        <v>1844</v>
      </c>
      <c r="I685" s="6" t="str">
        <f t="shared" si="46"/>
        <v/>
      </c>
      <c r="J685" s="5" t="s">
        <v>144</v>
      </c>
      <c r="K685" s="7" t="s">
        <v>145</v>
      </c>
      <c r="L685" s="7" t="s">
        <v>215</v>
      </c>
      <c r="M685" s="5"/>
      <c r="N685" s="5"/>
    </row>
    <row r="686" spans="1:14">
      <c r="A686" s="5">
        <v>288</v>
      </c>
      <c r="B686" s="5" t="s">
        <v>8</v>
      </c>
      <c r="C686" s="6">
        <f t="shared" si="43"/>
        <v>4</v>
      </c>
      <c r="D686" s="5" t="s">
        <v>6</v>
      </c>
      <c r="E686" s="6">
        <f t="shared" si="44"/>
        <v>5</v>
      </c>
      <c r="F686" s="5" t="s">
        <v>153</v>
      </c>
      <c r="G686" s="6" t="str">
        <f t="shared" si="34"/>
        <v>STr. TRKBG-6B45</v>
      </c>
      <c r="H686" s="6" t="str">
        <f t="shared" si="45"/>
        <v>1845</v>
      </c>
      <c r="I686" s="6" t="str">
        <f t="shared" si="46"/>
        <v/>
      </c>
      <c r="J686" s="5" t="s">
        <v>144</v>
      </c>
      <c r="K686" s="7" t="s">
        <v>145</v>
      </c>
      <c r="L686" s="7" t="s">
        <v>215</v>
      </c>
      <c r="M686" s="5"/>
      <c r="N686" s="5"/>
    </row>
    <row r="687" spans="1:14">
      <c r="A687" s="5">
        <v>288</v>
      </c>
      <c r="B687" s="5" t="s">
        <v>8</v>
      </c>
      <c r="C687" s="6">
        <f t="shared" si="43"/>
        <v>4</v>
      </c>
      <c r="D687" s="5" t="s">
        <v>7</v>
      </c>
      <c r="E687" s="6">
        <f t="shared" si="44"/>
        <v>6</v>
      </c>
      <c r="F687" s="5" t="s">
        <v>153</v>
      </c>
      <c r="G687" s="6" t="str">
        <f t="shared" si="34"/>
        <v>STr. TRKBG-6B46</v>
      </c>
      <c r="H687" s="6" t="str">
        <f t="shared" si="45"/>
        <v>1846</v>
      </c>
      <c r="I687" s="6" t="str">
        <f t="shared" si="46"/>
        <v/>
      </c>
      <c r="J687" s="5" t="s">
        <v>144</v>
      </c>
      <c r="K687" s="7" t="s">
        <v>145</v>
      </c>
      <c r="L687" s="7" t="s">
        <v>215</v>
      </c>
      <c r="M687" s="5"/>
      <c r="N687" s="5"/>
    </row>
    <row r="688" spans="1:14">
      <c r="A688" s="5">
        <v>288</v>
      </c>
      <c r="B688" s="5" t="s">
        <v>8</v>
      </c>
      <c r="C688" s="6">
        <f t="shared" si="43"/>
        <v>4</v>
      </c>
      <c r="D688" s="5" t="s">
        <v>23</v>
      </c>
      <c r="E688" s="6">
        <f t="shared" si="44"/>
        <v>7</v>
      </c>
      <c r="F688" s="5" t="s">
        <v>153</v>
      </c>
      <c r="G688" s="6" t="str">
        <f t="shared" si="34"/>
        <v>STr. TRKBG-6B47</v>
      </c>
      <c r="H688" s="6" t="str">
        <f t="shared" si="45"/>
        <v>1847</v>
      </c>
      <c r="I688" s="6" t="str">
        <f t="shared" si="46"/>
        <v/>
      </c>
      <c r="J688" s="5" t="s">
        <v>144</v>
      </c>
      <c r="K688" s="7" t="s">
        <v>145</v>
      </c>
      <c r="L688" s="7" t="s">
        <v>215</v>
      </c>
      <c r="M688" s="5"/>
      <c r="N688" s="5"/>
    </row>
    <row r="689" spans="1:14">
      <c r="A689" s="5">
        <v>288</v>
      </c>
      <c r="B689" s="5" t="s">
        <v>8</v>
      </c>
      <c r="C689" s="6">
        <f t="shared" si="43"/>
        <v>4</v>
      </c>
      <c r="D689" s="5" t="s">
        <v>26</v>
      </c>
      <c r="E689" s="6">
        <f t="shared" si="44"/>
        <v>8</v>
      </c>
      <c r="F689" s="5" t="s">
        <v>153</v>
      </c>
      <c r="G689" s="6" t="str">
        <f t="shared" si="34"/>
        <v>STr. TRKBG-6B48</v>
      </c>
      <c r="H689" s="6" t="str">
        <f t="shared" si="45"/>
        <v>1848</v>
      </c>
      <c r="I689" s="6" t="str">
        <f t="shared" si="46"/>
        <v/>
      </c>
      <c r="J689" s="5" t="s">
        <v>144</v>
      </c>
      <c r="K689" s="7" t="s">
        <v>145</v>
      </c>
      <c r="L689" s="7" t="s">
        <v>215</v>
      </c>
      <c r="M689" s="5"/>
      <c r="N689" s="5"/>
    </row>
    <row r="690" spans="1:14">
      <c r="A690" s="5">
        <v>289</v>
      </c>
      <c r="B690" s="5" t="s">
        <v>13</v>
      </c>
      <c r="C690" s="6">
        <f t="shared" si="43"/>
        <v>1</v>
      </c>
      <c r="D690" s="5" t="s">
        <v>7</v>
      </c>
      <c r="E690" s="6">
        <f t="shared" si="44"/>
        <v>6</v>
      </c>
      <c r="F690" s="5" t="s">
        <v>153</v>
      </c>
      <c r="G690" s="6" t="str">
        <f t="shared" si="34"/>
        <v>STr. TRKBG-6B16</v>
      </c>
      <c r="H690" s="6" t="str">
        <f t="shared" si="45"/>
        <v>3016</v>
      </c>
      <c r="I690" s="6" t="str">
        <f t="shared" si="46"/>
        <v/>
      </c>
      <c r="J690" s="5" t="s">
        <v>146</v>
      </c>
      <c r="K690" s="7" t="s">
        <v>115</v>
      </c>
      <c r="L690" s="7" t="s">
        <v>215</v>
      </c>
      <c r="M690" s="5"/>
      <c r="N690" s="5"/>
    </row>
    <row r="691" spans="1:14">
      <c r="A691" s="5">
        <v>289</v>
      </c>
      <c r="B691" s="5" t="s">
        <v>13</v>
      </c>
      <c r="C691" s="6">
        <f t="shared" si="43"/>
        <v>1</v>
      </c>
      <c r="D691" s="5" t="s">
        <v>23</v>
      </c>
      <c r="E691" s="6">
        <f t="shared" si="44"/>
        <v>7</v>
      </c>
      <c r="F691" s="5" t="s">
        <v>153</v>
      </c>
      <c r="G691" s="6" t="str">
        <f t="shared" si="34"/>
        <v>STr. TRKBG-6B17</v>
      </c>
      <c r="H691" s="6" t="str">
        <f t="shared" si="45"/>
        <v>3017</v>
      </c>
      <c r="I691" s="6" t="str">
        <f t="shared" si="46"/>
        <v/>
      </c>
      <c r="J691" s="5" t="s">
        <v>146</v>
      </c>
      <c r="K691" s="7" t="s">
        <v>115</v>
      </c>
      <c r="L691" s="7" t="s">
        <v>215</v>
      </c>
      <c r="M691" s="5"/>
      <c r="N691" s="5"/>
    </row>
    <row r="692" spans="1:14">
      <c r="A692" s="5">
        <v>289</v>
      </c>
      <c r="B692" s="5" t="s">
        <v>13</v>
      </c>
      <c r="C692" s="6">
        <f t="shared" si="43"/>
        <v>1</v>
      </c>
      <c r="D692" s="5" t="s">
        <v>26</v>
      </c>
      <c r="E692" s="6">
        <f t="shared" si="44"/>
        <v>8</v>
      </c>
      <c r="F692" s="5" t="s">
        <v>153</v>
      </c>
      <c r="G692" s="6" t="str">
        <f t="shared" si="34"/>
        <v>STr. TRKBG-6B18</v>
      </c>
      <c r="H692" s="6" t="str">
        <f t="shared" si="45"/>
        <v>3018</v>
      </c>
      <c r="I692" s="6" t="str">
        <f t="shared" si="46"/>
        <v/>
      </c>
      <c r="J692" s="5" t="s">
        <v>146</v>
      </c>
      <c r="K692" s="7" t="s">
        <v>115</v>
      </c>
      <c r="L692" s="7" t="s">
        <v>215</v>
      </c>
      <c r="M692" s="5"/>
      <c r="N692" s="5"/>
    </row>
    <row r="693" spans="1:14">
      <c r="A693" s="5">
        <v>290</v>
      </c>
      <c r="B693" s="5" t="s">
        <v>22</v>
      </c>
      <c r="C693" s="6">
        <f t="shared" si="43"/>
        <v>3</v>
      </c>
      <c r="D693" s="5" t="s">
        <v>2</v>
      </c>
      <c r="E693" s="6">
        <f t="shared" si="44"/>
        <v>4</v>
      </c>
      <c r="F693" s="5" t="s">
        <v>153</v>
      </c>
      <c r="G693" s="6" t="str">
        <f t="shared" si="34"/>
        <v>STr. TRKBG-6B34</v>
      </c>
      <c r="H693" s="6" t="str">
        <f t="shared" si="45"/>
        <v>3234</v>
      </c>
      <c r="I693" s="6" t="str">
        <f t="shared" si="46"/>
        <v>5434</v>
      </c>
      <c r="J693" s="5" t="s">
        <v>147</v>
      </c>
      <c r="K693" s="7" t="s">
        <v>34</v>
      </c>
      <c r="L693" s="7" t="s">
        <v>201</v>
      </c>
      <c r="M693" s="5"/>
      <c r="N693" s="5"/>
    </row>
    <row r="694" spans="1:14">
      <c r="A694" s="5">
        <v>290</v>
      </c>
      <c r="B694" s="5" t="s">
        <v>22</v>
      </c>
      <c r="C694" s="6">
        <f t="shared" si="43"/>
        <v>3</v>
      </c>
      <c r="D694" s="5" t="s">
        <v>6</v>
      </c>
      <c r="E694" s="6">
        <f t="shared" si="44"/>
        <v>5</v>
      </c>
      <c r="F694" s="5" t="s">
        <v>153</v>
      </c>
      <c r="G694" s="6" t="str">
        <f t="shared" si="34"/>
        <v>STr. TRKBG-6B35</v>
      </c>
      <c r="H694" s="6" t="str">
        <f t="shared" si="45"/>
        <v>3235</v>
      </c>
      <c r="I694" s="6" t="str">
        <f t="shared" si="46"/>
        <v>5435</v>
      </c>
      <c r="J694" s="5" t="s">
        <v>147</v>
      </c>
      <c r="K694" s="7" t="s">
        <v>34</v>
      </c>
      <c r="L694" s="7" t="s">
        <v>201</v>
      </c>
      <c r="M694" s="5"/>
      <c r="N694" s="5"/>
    </row>
    <row r="695" spans="1:14">
      <c r="A695" s="5">
        <v>290</v>
      </c>
      <c r="B695" s="5" t="s">
        <v>22</v>
      </c>
      <c r="C695" s="6">
        <f t="shared" si="43"/>
        <v>3</v>
      </c>
      <c r="D695" s="5" t="s">
        <v>7</v>
      </c>
      <c r="E695" s="6">
        <f t="shared" si="44"/>
        <v>6</v>
      </c>
      <c r="F695" s="5" t="s">
        <v>153</v>
      </c>
      <c r="G695" s="6" t="str">
        <f t="shared" si="34"/>
        <v>STr. TRKBG-6B36</v>
      </c>
      <c r="H695" s="6" t="str">
        <f t="shared" si="45"/>
        <v>3236</v>
      </c>
      <c r="I695" s="6" t="str">
        <f t="shared" si="46"/>
        <v>5436</v>
      </c>
      <c r="J695" s="5" t="s">
        <v>147</v>
      </c>
      <c r="K695" s="7" t="s">
        <v>34</v>
      </c>
      <c r="L695" s="7" t="s">
        <v>201</v>
      </c>
      <c r="M695" s="5"/>
      <c r="N695" s="5"/>
    </row>
    <row r="696" spans="1:14">
      <c r="A696" s="5">
        <v>291</v>
      </c>
      <c r="B696" s="5" t="s">
        <v>1</v>
      </c>
      <c r="C696" s="6">
        <f t="shared" si="43"/>
        <v>5</v>
      </c>
      <c r="D696" s="5" t="s">
        <v>14</v>
      </c>
      <c r="E696" s="6">
        <f t="shared" si="44"/>
        <v>2</v>
      </c>
      <c r="F696" s="5" t="s">
        <v>153</v>
      </c>
      <c r="G696" s="6" t="str">
        <f t="shared" si="34"/>
        <v>STr. TRKBG-6B52</v>
      </c>
      <c r="H696" s="6" t="str">
        <f t="shared" si="45"/>
        <v>4552</v>
      </c>
      <c r="I696" s="6" t="str">
        <f t="shared" si="46"/>
        <v/>
      </c>
      <c r="J696" s="5" t="s">
        <v>148</v>
      </c>
      <c r="K696" s="7" t="s">
        <v>86</v>
      </c>
      <c r="L696" s="7" t="s">
        <v>215</v>
      </c>
      <c r="M696" s="5"/>
      <c r="N696" s="5"/>
    </row>
    <row r="697" spans="1:14">
      <c r="A697" s="5">
        <v>291</v>
      </c>
      <c r="B697" s="5" t="s">
        <v>1</v>
      </c>
      <c r="C697" s="6">
        <f t="shared" si="43"/>
        <v>5</v>
      </c>
      <c r="D697" s="5" t="s">
        <v>9</v>
      </c>
      <c r="E697" s="6">
        <f t="shared" si="44"/>
        <v>3</v>
      </c>
      <c r="F697" s="5" t="s">
        <v>153</v>
      </c>
      <c r="G697" s="6" t="str">
        <f t="shared" si="34"/>
        <v>STr. TRKBG-6B53</v>
      </c>
      <c r="H697" s="6" t="str">
        <f t="shared" si="45"/>
        <v>4553</v>
      </c>
      <c r="I697" s="6" t="str">
        <f t="shared" si="46"/>
        <v/>
      </c>
      <c r="J697" s="5" t="s">
        <v>148</v>
      </c>
      <c r="K697" s="7" t="s">
        <v>86</v>
      </c>
      <c r="L697" s="7" t="s">
        <v>215</v>
      </c>
      <c r="M697" s="5"/>
      <c r="N697" s="5"/>
    </row>
    <row r="698" spans="1:14">
      <c r="A698" s="5">
        <v>291</v>
      </c>
      <c r="B698" s="5" t="s">
        <v>1</v>
      </c>
      <c r="C698" s="6">
        <f t="shared" si="43"/>
        <v>5</v>
      </c>
      <c r="D698" s="5" t="s">
        <v>2</v>
      </c>
      <c r="E698" s="6">
        <f t="shared" si="44"/>
        <v>4</v>
      </c>
      <c r="F698" s="5" t="s">
        <v>153</v>
      </c>
      <c r="G698" s="6" t="str">
        <f t="shared" si="34"/>
        <v>STr. TRKBG-6B54</v>
      </c>
      <c r="H698" s="6" t="str">
        <f t="shared" si="45"/>
        <v>4554</v>
      </c>
      <c r="I698" s="6" t="str">
        <f t="shared" si="46"/>
        <v/>
      </c>
      <c r="J698" s="5" t="s">
        <v>148</v>
      </c>
      <c r="K698" s="7" t="s">
        <v>86</v>
      </c>
      <c r="L698" s="7" t="s">
        <v>215</v>
      </c>
      <c r="M698" s="5"/>
      <c r="N698" s="5"/>
    </row>
    <row r="699" spans="1:14">
      <c r="A699" s="5">
        <v>292</v>
      </c>
      <c r="B699" s="5" t="s">
        <v>13</v>
      </c>
      <c r="C699" s="6">
        <f t="shared" si="43"/>
        <v>1</v>
      </c>
      <c r="D699" s="5" t="s">
        <v>17</v>
      </c>
      <c r="E699" s="6">
        <f t="shared" si="44"/>
        <v>1</v>
      </c>
      <c r="F699" s="5" t="s">
        <v>153</v>
      </c>
      <c r="G699" s="6" t="str">
        <f t="shared" si="34"/>
        <v>STr. TRKBG-6B11</v>
      </c>
      <c r="H699" s="6" t="str">
        <f t="shared" si="45"/>
        <v>5211</v>
      </c>
      <c r="I699" s="6" t="str">
        <f t="shared" si="46"/>
        <v/>
      </c>
      <c r="J699" s="5" t="s">
        <v>150</v>
      </c>
      <c r="K699" s="7" t="s">
        <v>151</v>
      </c>
      <c r="L699" s="7" t="s">
        <v>215</v>
      </c>
      <c r="M699" s="5" t="s">
        <v>57</v>
      </c>
      <c r="N699" s="5"/>
    </row>
    <row r="700" spans="1:14">
      <c r="A700" s="5">
        <v>292</v>
      </c>
      <c r="B700" s="5" t="s">
        <v>13</v>
      </c>
      <c r="C700" s="6">
        <f t="shared" si="43"/>
        <v>1</v>
      </c>
      <c r="D700" s="5" t="s">
        <v>14</v>
      </c>
      <c r="E700" s="6">
        <f t="shared" si="44"/>
        <v>2</v>
      </c>
      <c r="F700" s="5" t="s">
        <v>153</v>
      </c>
      <c r="G700" s="6" t="str">
        <f t="shared" si="34"/>
        <v>STr. TRKBG-6B12</v>
      </c>
      <c r="H700" s="6" t="str">
        <f t="shared" si="45"/>
        <v>5212</v>
      </c>
      <c r="I700" s="6" t="str">
        <f t="shared" si="46"/>
        <v/>
      </c>
      <c r="J700" s="5" t="s">
        <v>150</v>
      </c>
      <c r="K700" s="7" t="s">
        <v>151</v>
      </c>
      <c r="L700" s="7" t="s">
        <v>215</v>
      </c>
      <c r="M700" s="5" t="s">
        <v>57</v>
      </c>
      <c r="N700" s="5"/>
    </row>
    <row r="701" spans="1:14">
      <c r="A701" s="5">
        <v>292</v>
      </c>
      <c r="B701" s="5" t="s">
        <v>13</v>
      </c>
      <c r="C701" s="6">
        <f t="shared" si="43"/>
        <v>1</v>
      </c>
      <c r="D701" s="5" t="s">
        <v>9</v>
      </c>
      <c r="E701" s="6">
        <f t="shared" si="44"/>
        <v>3</v>
      </c>
      <c r="F701" s="5" t="s">
        <v>153</v>
      </c>
      <c r="G701" s="6" t="str">
        <f t="shared" si="34"/>
        <v>STr. TRKBG-6B13</v>
      </c>
      <c r="H701" s="6" t="str">
        <f t="shared" si="45"/>
        <v>5213</v>
      </c>
      <c r="I701" s="6" t="str">
        <f t="shared" si="46"/>
        <v/>
      </c>
      <c r="J701" s="5" t="s">
        <v>150</v>
      </c>
      <c r="K701" s="7" t="s">
        <v>151</v>
      </c>
      <c r="L701" s="7" t="s">
        <v>215</v>
      </c>
      <c r="M701" s="5" t="s">
        <v>57</v>
      </c>
      <c r="N701" s="5"/>
    </row>
    <row r="702" spans="1:14">
      <c r="A702" s="5">
        <v>292</v>
      </c>
      <c r="B702" s="5" t="s">
        <v>13</v>
      </c>
      <c r="C702" s="6">
        <f t="shared" si="43"/>
        <v>1</v>
      </c>
      <c r="D702" s="5" t="s">
        <v>2</v>
      </c>
      <c r="E702" s="6">
        <f t="shared" si="44"/>
        <v>4</v>
      </c>
      <c r="F702" s="5" t="s">
        <v>153</v>
      </c>
      <c r="G702" s="6" t="str">
        <f t="shared" si="34"/>
        <v>STr. TRKBG-6B14</v>
      </c>
      <c r="H702" s="6" t="str">
        <f t="shared" si="45"/>
        <v>5214</v>
      </c>
      <c r="I702" s="6" t="str">
        <f t="shared" si="46"/>
        <v/>
      </c>
      <c r="J702" s="5" t="s">
        <v>150</v>
      </c>
      <c r="K702" s="7" t="s">
        <v>151</v>
      </c>
      <c r="L702" s="7" t="s">
        <v>215</v>
      </c>
      <c r="M702" s="5" t="s">
        <v>57</v>
      </c>
      <c r="N702" s="5"/>
    </row>
    <row r="703" spans="1:14">
      <c r="A703" s="5">
        <v>293</v>
      </c>
      <c r="B703" s="5" t="s">
        <v>12</v>
      </c>
      <c r="C703" s="6">
        <f t="shared" si="43"/>
        <v>2</v>
      </c>
      <c r="D703" s="5" t="s">
        <v>2</v>
      </c>
      <c r="E703" s="6">
        <f t="shared" si="44"/>
        <v>4</v>
      </c>
      <c r="F703" s="5" t="s">
        <v>153</v>
      </c>
      <c r="G703" s="6" t="str">
        <f t="shared" si="34"/>
        <v>STr. TRKBG-6B24</v>
      </c>
      <c r="H703" s="6" t="str">
        <f t="shared" si="45"/>
        <v>1824</v>
      </c>
      <c r="I703" s="6" t="str">
        <f t="shared" si="46"/>
        <v>2124</v>
      </c>
      <c r="J703" s="5" t="s">
        <v>152</v>
      </c>
      <c r="K703" s="7" t="s">
        <v>145</v>
      </c>
      <c r="L703" s="7" t="s">
        <v>117</v>
      </c>
      <c r="M703" s="5"/>
      <c r="N703" s="5"/>
    </row>
    <row r="704" spans="1:14">
      <c r="A704" s="5">
        <v>293</v>
      </c>
      <c r="B704" s="5" t="s">
        <v>12</v>
      </c>
      <c r="C704" s="6">
        <f t="shared" si="43"/>
        <v>2</v>
      </c>
      <c r="D704" s="5" t="s">
        <v>6</v>
      </c>
      <c r="E704" s="6">
        <f t="shared" si="44"/>
        <v>5</v>
      </c>
      <c r="F704" s="5" t="s">
        <v>153</v>
      </c>
      <c r="G704" s="6" t="str">
        <f t="shared" si="34"/>
        <v>STr. TRKBG-6B25</v>
      </c>
      <c r="H704" s="6" t="str">
        <f t="shared" si="45"/>
        <v>1825</v>
      </c>
      <c r="I704" s="6" t="str">
        <f t="shared" si="46"/>
        <v>2125</v>
      </c>
      <c r="J704" s="5" t="s">
        <v>152</v>
      </c>
      <c r="K704" s="7" t="s">
        <v>145</v>
      </c>
      <c r="L704" s="7" t="s">
        <v>117</v>
      </c>
      <c r="M704" s="5"/>
      <c r="N704" s="5"/>
    </row>
    <row r="705" spans="1:14">
      <c r="A705" s="5">
        <v>293</v>
      </c>
      <c r="B705" s="5" t="s">
        <v>12</v>
      </c>
      <c r="C705" s="6">
        <f t="shared" si="43"/>
        <v>2</v>
      </c>
      <c r="D705" s="5" t="s">
        <v>7</v>
      </c>
      <c r="E705" s="6">
        <f t="shared" si="44"/>
        <v>6</v>
      </c>
      <c r="F705" s="5" t="s">
        <v>153</v>
      </c>
      <c r="G705" s="6" t="str">
        <f t="shared" si="34"/>
        <v>STr. TRKBG-6B26</v>
      </c>
      <c r="H705" s="6" t="str">
        <f t="shared" si="45"/>
        <v>1826</v>
      </c>
      <c r="I705" s="6" t="str">
        <f t="shared" si="46"/>
        <v>2126</v>
      </c>
      <c r="J705" s="5" t="s">
        <v>152</v>
      </c>
      <c r="K705" s="7" t="s">
        <v>145</v>
      </c>
      <c r="L705" s="7" t="s">
        <v>117</v>
      </c>
      <c r="M705" s="5"/>
      <c r="N705" s="5"/>
    </row>
    <row r="706" spans="1:14">
      <c r="A706" s="5">
        <v>294</v>
      </c>
      <c r="B706" s="5" t="s">
        <v>1</v>
      </c>
      <c r="C706" s="6">
        <f t="shared" ref="C706:C763" si="47">VLOOKUP(B706,Hari,2,FALSE)</f>
        <v>5</v>
      </c>
      <c r="D706" s="5" t="s">
        <v>23</v>
      </c>
      <c r="E706" s="6">
        <f t="shared" ref="E706:E763" si="48">VLOOKUP(D706,Jam,2,FALSE)</f>
        <v>7</v>
      </c>
      <c r="F706" s="5" t="s">
        <v>154</v>
      </c>
      <c r="G706" s="6" t="str">
        <f t="shared" si="34"/>
        <v>D2 FBPJ-2A57</v>
      </c>
      <c r="H706" s="6" t="str">
        <f t="shared" si="45"/>
        <v>2857</v>
      </c>
      <c r="I706" s="6" t="str">
        <f t="shared" si="46"/>
        <v/>
      </c>
      <c r="J706" s="5" t="s">
        <v>155</v>
      </c>
      <c r="K706" s="7" t="s">
        <v>5</v>
      </c>
      <c r="L706" s="7" t="s">
        <v>215</v>
      </c>
      <c r="M706" s="5"/>
      <c r="N706" s="5"/>
    </row>
    <row r="707" spans="1:14">
      <c r="A707" s="5">
        <v>294</v>
      </c>
      <c r="B707" s="5" t="s">
        <v>1</v>
      </c>
      <c r="C707" s="6">
        <f t="shared" si="47"/>
        <v>5</v>
      </c>
      <c r="D707" s="5" t="s">
        <v>26</v>
      </c>
      <c r="E707" s="6">
        <f t="shared" si="48"/>
        <v>8</v>
      </c>
      <c r="F707" s="5" t="s">
        <v>154</v>
      </c>
      <c r="G707" s="6" t="str">
        <f t="shared" si="34"/>
        <v>D2 FBPJ-2A58</v>
      </c>
      <c r="H707" s="6" t="str">
        <f t="shared" ref="H707:H763" si="49">LEFT(K707,2)&amp;$C707&amp;$E707</f>
        <v>2858</v>
      </c>
      <c r="I707" s="6" t="str">
        <f t="shared" ref="I707:I763" si="50">IF(LEFT(L707,2)&lt;&gt;"",LEFT(L707,2)&amp;$C707&amp;$E707,"")</f>
        <v/>
      </c>
      <c r="J707" s="5" t="s">
        <v>155</v>
      </c>
      <c r="K707" s="7" t="s">
        <v>5</v>
      </c>
      <c r="L707" s="7" t="s">
        <v>215</v>
      </c>
      <c r="M707" s="5"/>
      <c r="N707" s="5"/>
    </row>
    <row r="708" spans="1:14">
      <c r="A708" s="5">
        <v>295</v>
      </c>
      <c r="B708" s="5" t="s">
        <v>1</v>
      </c>
      <c r="C708" s="6">
        <f t="shared" si="47"/>
        <v>5</v>
      </c>
      <c r="D708" s="5" t="s">
        <v>6</v>
      </c>
      <c r="E708" s="6">
        <f t="shared" si="48"/>
        <v>5</v>
      </c>
      <c r="F708" s="5" t="s">
        <v>154</v>
      </c>
      <c r="G708" s="6" t="str">
        <f t="shared" si="34"/>
        <v>D2 FBPJ-2A55</v>
      </c>
      <c r="H708" s="6" t="str">
        <f t="shared" si="49"/>
        <v>6455</v>
      </c>
      <c r="I708" s="6" t="str">
        <f t="shared" si="50"/>
        <v/>
      </c>
      <c r="J708" s="5" t="s">
        <v>156</v>
      </c>
      <c r="K708" s="7" t="s">
        <v>157</v>
      </c>
      <c r="L708" s="7" t="s">
        <v>215</v>
      </c>
      <c r="M708" s="5"/>
      <c r="N708" s="5"/>
    </row>
    <row r="709" spans="1:14">
      <c r="A709" s="5">
        <v>295</v>
      </c>
      <c r="B709" s="5" t="s">
        <v>1</v>
      </c>
      <c r="C709" s="6">
        <f t="shared" si="47"/>
        <v>5</v>
      </c>
      <c r="D709" s="5" t="s">
        <v>7</v>
      </c>
      <c r="E709" s="6">
        <f t="shared" si="48"/>
        <v>6</v>
      </c>
      <c r="F709" s="5" t="s">
        <v>154</v>
      </c>
      <c r="G709" s="6" t="str">
        <f t="shared" si="34"/>
        <v>D2 FBPJ-2A56</v>
      </c>
      <c r="H709" s="6" t="str">
        <f t="shared" si="49"/>
        <v>6456</v>
      </c>
      <c r="I709" s="6" t="str">
        <f t="shared" si="50"/>
        <v/>
      </c>
      <c r="J709" s="5" t="s">
        <v>156</v>
      </c>
      <c r="K709" s="7" t="s">
        <v>157</v>
      </c>
      <c r="L709" s="7" t="s">
        <v>215</v>
      </c>
      <c r="M709" s="5"/>
      <c r="N709" s="5"/>
    </row>
    <row r="710" spans="1:14">
      <c r="A710" s="5">
        <v>296</v>
      </c>
      <c r="B710" s="5" t="s">
        <v>1</v>
      </c>
      <c r="C710" s="6">
        <f t="shared" si="47"/>
        <v>5</v>
      </c>
      <c r="D710" s="5" t="s">
        <v>9</v>
      </c>
      <c r="E710" s="6">
        <f t="shared" si="48"/>
        <v>3</v>
      </c>
      <c r="F710" s="5" t="s">
        <v>154</v>
      </c>
      <c r="G710" s="6" t="str">
        <f t="shared" si="34"/>
        <v>D2 FBPJ-2A53</v>
      </c>
      <c r="H710" s="6" t="str">
        <f t="shared" si="49"/>
        <v>1153</v>
      </c>
      <c r="I710" s="6" t="str">
        <f t="shared" si="50"/>
        <v/>
      </c>
      <c r="J710" s="5" t="s">
        <v>158</v>
      </c>
      <c r="K710" s="7" t="s">
        <v>107</v>
      </c>
      <c r="L710" s="7" t="s">
        <v>215</v>
      </c>
      <c r="M710" s="5"/>
      <c r="N710" s="5"/>
    </row>
    <row r="711" spans="1:14">
      <c r="A711" s="5">
        <v>296</v>
      </c>
      <c r="B711" s="5" t="s">
        <v>1</v>
      </c>
      <c r="C711" s="6">
        <f t="shared" si="47"/>
        <v>5</v>
      </c>
      <c r="D711" s="5" t="s">
        <v>2</v>
      </c>
      <c r="E711" s="6">
        <f t="shared" si="48"/>
        <v>4</v>
      </c>
      <c r="F711" s="5" t="s">
        <v>154</v>
      </c>
      <c r="G711" s="6" t="str">
        <f t="shared" si="34"/>
        <v>D2 FBPJ-2A54</v>
      </c>
      <c r="H711" s="6" t="str">
        <f t="shared" si="49"/>
        <v>1154</v>
      </c>
      <c r="I711" s="6" t="str">
        <f t="shared" si="50"/>
        <v/>
      </c>
      <c r="J711" s="5" t="s">
        <v>158</v>
      </c>
      <c r="K711" s="7" t="s">
        <v>107</v>
      </c>
      <c r="L711" s="7" t="s">
        <v>215</v>
      </c>
      <c r="M711" s="5"/>
      <c r="N711" s="5"/>
    </row>
    <row r="712" spans="1:14">
      <c r="A712" s="5">
        <v>297</v>
      </c>
      <c r="B712" s="5" t="s">
        <v>13</v>
      </c>
      <c r="C712" s="6">
        <f t="shared" si="47"/>
        <v>1</v>
      </c>
      <c r="D712" s="5" t="s">
        <v>6</v>
      </c>
      <c r="E712" s="6">
        <f t="shared" si="48"/>
        <v>5</v>
      </c>
      <c r="F712" s="5" t="s">
        <v>159</v>
      </c>
      <c r="G712" s="6" t="str">
        <f t="shared" si="34"/>
        <v>STr. TRKBA-2A15</v>
      </c>
      <c r="H712" s="6" t="str">
        <f t="shared" si="49"/>
        <v>0215</v>
      </c>
      <c r="I712" s="6" t="str">
        <f t="shared" si="50"/>
        <v/>
      </c>
      <c r="J712" s="5" t="s">
        <v>160</v>
      </c>
      <c r="K712" s="7" t="s">
        <v>84</v>
      </c>
      <c r="L712" s="7" t="s">
        <v>215</v>
      </c>
      <c r="M712" s="5"/>
      <c r="N712" s="5"/>
    </row>
    <row r="713" spans="1:14">
      <c r="A713" s="5">
        <v>297</v>
      </c>
      <c r="B713" s="5" t="s">
        <v>13</v>
      </c>
      <c r="C713" s="6">
        <f t="shared" si="47"/>
        <v>1</v>
      </c>
      <c r="D713" s="5" t="s">
        <v>7</v>
      </c>
      <c r="E713" s="6">
        <f t="shared" si="48"/>
        <v>6</v>
      </c>
      <c r="F713" s="5" t="s">
        <v>159</v>
      </c>
      <c r="G713" s="6" t="str">
        <f t="shared" si="34"/>
        <v>STr. TRKBA-2A16</v>
      </c>
      <c r="H713" s="6" t="str">
        <f t="shared" si="49"/>
        <v>0216</v>
      </c>
      <c r="I713" s="6" t="str">
        <f t="shared" si="50"/>
        <v/>
      </c>
      <c r="J713" s="5" t="s">
        <v>160</v>
      </c>
      <c r="K713" s="7" t="s">
        <v>84</v>
      </c>
      <c r="L713" s="7" t="s">
        <v>215</v>
      </c>
      <c r="M713" s="5"/>
      <c r="N713" s="5"/>
    </row>
    <row r="714" spans="1:14">
      <c r="A714" s="5">
        <v>298</v>
      </c>
      <c r="B714" s="5" t="s">
        <v>22</v>
      </c>
      <c r="C714" s="6">
        <f t="shared" si="47"/>
        <v>3</v>
      </c>
      <c r="D714" s="5" t="s">
        <v>17</v>
      </c>
      <c r="E714" s="6">
        <f t="shared" si="48"/>
        <v>1</v>
      </c>
      <c r="F714" s="5" t="s">
        <v>159</v>
      </c>
      <c r="G714" s="6" t="str">
        <f t="shared" si="34"/>
        <v>STr. TRKBA-2A31</v>
      </c>
      <c r="H714" s="6" t="str">
        <f t="shared" si="49"/>
        <v>0231</v>
      </c>
      <c r="I714" s="6" t="str">
        <f t="shared" si="50"/>
        <v/>
      </c>
      <c r="J714" s="5" t="s">
        <v>160</v>
      </c>
      <c r="K714" s="7" t="s">
        <v>84</v>
      </c>
      <c r="L714" s="7" t="s">
        <v>215</v>
      </c>
      <c r="M714" s="5"/>
      <c r="N714" s="5"/>
    </row>
    <row r="715" spans="1:14">
      <c r="A715" s="5">
        <v>298</v>
      </c>
      <c r="B715" s="5" t="s">
        <v>22</v>
      </c>
      <c r="C715" s="6">
        <f t="shared" si="47"/>
        <v>3</v>
      </c>
      <c r="D715" s="5" t="s">
        <v>14</v>
      </c>
      <c r="E715" s="6">
        <f t="shared" si="48"/>
        <v>2</v>
      </c>
      <c r="F715" s="5" t="s">
        <v>159</v>
      </c>
      <c r="G715" s="6" t="str">
        <f t="shared" si="34"/>
        <v>STr. TRKBA-2A32</v>
      </c>
      <c r="H715" s="6" t="str">
        <f t="shared" si="49"/>
        <v>0232</v>
      </c>
      <c r="I715" s="6" t="str">
        <f t="shared" si="50"/>
        <v/>
      </c>
      <c r="J715" s="5" t="s">
        <v>160</v>
      </c>
      <c r="K715" s="7" t="s">
        <v>84</v>
      </c>
      <c r="L715" s="7" t="s">
        <v>215</v>
      </c>
      <c r="M715" s="5"/>
      <c r="N715" s="5"/>
    </row>
    <row r="716" spans="1:14">
      <c r="A716" s="5">
        <v>299</v>
      </c>
      <c r="B716" s="5" t="s">
        <v>12</v>
      </c>
      <c r="C716" s="6">
        <f t="shared" si="47"/>
        <v>2</v>
      </c>
      <c r="D716" s="5" t="s">
        <v>6</v>
      </c>
      <c r="E716" s="6">
        <f t="shared" si="48"/>
        <v>5</v>
      </c>
      <c r="F716" s="5" t="s">
        <v>159</v>
      </c>
      <c r="G716" s="6" t="str">
        <f t="shared" si="34"/>
        <v>STr. TRKBA-2A25</v>
      </c>
      <c r="H716" s="6" t="str">
        <f t="shared" si="49"/>
        <v>3625</v>
      </c>
      <c r="I716" s="6" t="str">
        <f t="shared" si="50"/>
        <v/>
      </c>
      <c r="J716" s="5" t="s">
        <v>161</v>
      </c>
      <c r="K716" s="7" t="s">
        <v>76</v>
      </c>
      <c r="L716" s="7" t="s">
        <v>215</v>
      </c>
      <c r="M716" s="5"/>
      <c r="N716" s="5"/>
    </row>
    <row r="717" spans="1:14">
      <c r="A717" s="5">
        <v>299</v>
      </c>
      <c r="B717" s="5" t="s">
        <v>12</v>
      </c>
      <c r="C717" s="6">
        <f t="shared" si="47"/>
        <v>2</v>
      </c>
      <c r="D717" s="5" t="s">
        <v>7</v>
      </c>
      <c r="E717" s="6">
        <f t="shared" si="48"/>
        <v>6</v>
      </c>
      <c r="F717" s="5" t="s">
        <v>159</v>
      </c>
      <c r="G717" s="6" t="str">
        <f t="shared" si="34"/>
        <v>STr. TRKBA-2A26</v>
      </c>
      <c r="H717" s="6" t="str">
        <f t="shared" si="49"/>
        <v>3626</v>
      </c>
      <c r="I717" s="6" t="str">
        <f t="shared" si="50"/>
        <v/>
      </c>
      <c r="J717" s="5" t="s">
        <v>161</v>
      </c>
      <c r="K717" s="7" t="s">
        <v>76</v>
      </c>
      <c r="L717" s="7" t="s">
        <v>215</v>
      </c>
      <c r="M717" s="5"/>
      <c r="N717" s="5"/>
    </row>
    <row r="718" spans="1:14">
      <c r="A718" s="5">
        <v>300</v>
      </c>
      <c r="B718" s="5" t="s">
        <v>1</v>
      </c>
      <c r="C718" s="6">
        <f t="shared" si="47"/>
        <v>5</v>
      </c>
      <c r="D718" s="5" t="s">
        <v>17</v>
      </c>
      <c r="E718" s="6">
        <f t="shared" si="48"/>
        <v>1</v>
      </c>
      <c r="F718" s="5" t="s">
        <v>159</v>
      </c>
      <c r="G718" s="6" t="str">
        <f t="shared" si="34"/>
        <v>STr. TRKBA-2A51</v>
      </c>
      <c r="H718" s="6" t="str">
        <f t="shared" si="49"/>
        <v>3651</v>
      </c>
      <c r="I718" s="6" t="str">
        <f t="shared" si="50"/>
        <v/>
      </c>
      <c r="J718" s="5" t="s">
        <v>161</v>
      </c>
      <c r="K718" s="7" t="s">
        <v>76</v>
      </c>
      <c r="L718" s="7" t="s">
        <v>215</v>
      </c>
      <c r="M718" s="5"/>
      <c r="N718" s="5"/>
    </row>
    <row r="719" spans="1:14">
      <c r="A719" s="5">
        <v>300</v>
      </c>
      <c r="B719" s="5" t="s">
        <v>1</v>
      </c>
      <c r="C719" s="6">
        <f t="shared" si="47"/>
        <v>5</v>
      </c>
      <c r="D719" s="5" t="s">
        <v>14</v>
      </c>
      <c r="E719" s="6">
        <f t="shared" si="48"/>
        <v>2</v>
      </c>
      <c r="F719" s="5" t="s">
        <v>159</v>
      </c>
      <c r="G719" s="6" t="str">
        <f t="shared" si="34"/>
        <v>STr. TRKBA-2A52</v>
      </c>
      <c r="H719" s="6" t="str">
        <f t="shared" si="49"/>
        <v>3652</v>
      </c>
      <c r="I719" s="6" t="str">
        <f t="shared" si="50"/>
        <v/>
      </c>
      <c r="J719" s="5" t="s">
        <v>161</v>
      </c>
      <c r="K719" s="7" t="s">
        <v>76</v>
      </c>
      <c r="L719" s="7" t="s">
        <v>215</v>
      </c>
      <c r="M719" s="5"/>
      <c r="N719" s="5"/>
    </row>
    <row r="720" spans="1:14">
      <c r="A720" s="5">
        <v>301</v>
      </c>
      <c r="B720" s="5" t="s">
        <v>8</v>
      </c>
      <c r="C720" s="6">
        <f t="shared" si="47"/>
        <v>4</v>
      </c>
      <c r="D720" s="5" t="s">
        <v>2</v>
      </c>
      <c r="E720" s="6">
        <f t="shared" si="48"/>
        <v>4</v>
      </c>
      <c r="F720" s="5" t="s">
        <v>159</v>
      </c>
      <c r="G720" s="6" t="str">
        <f t="shared" si="34"/>
        <v>STr. TRKBA-2A44</v>
      </c>
      <c r="H720" s="6" t="str">
        <f t="shared" si="49"/>
        <v>1644</v>
      </c>
      <c r="I720" s="6" t="str">
        <f t="shared" si="50"/>
        <v/>
      </c>
      <c r="J720" s="5" t="s">
        <v>162</v>
      </c>
      <c r="K720" s="7" t="s">
        <v>128</v>
      </c>
      <c r="L720" s="7" t="s">
        <v>215</v>
      </c>
      <c r="M720" s="5"/>
      <c r="N720" s="5"/>
    </row>
    <row r="721" spans="1:14">
      <c r="A721" s="5">
        <v>301</v>
      </c>
      <c r="B721" s="5" t="s">
        <v>8</v>
      </c>
      <c r="C721" s="6">
        <f t="shared" si="47"/>
        <v>4</v>
      </c>
      <c r="D721" s="5" t="s">
        <v>6</v>
      </c>
      <c r="E721" s="6">
        <f t="shared" si="48"/>
        <v>5</v>
      </c>
      <c r="F721" s="5" t="s">
        <v>159</v>
      </c>
      <c r="G721" s="6" t="str">
        <f t="shared" si="34"/>
        <v>STr. TRKBA-2A45</v>
      </c>
      <c r="H721" s="6" t="str">
        <f t="shared" si="49"/>
        <v>1645</v>
      </c>
      <c r="I721" s="6" t="str">
        <f t="shared" si="50"/>
        <v/>
      </c>
      <c r="J721" s="5" t="s">
        <v>162</v>
      </c>
      <c r="K721" s="7" t="s">
        <v>128</v>
      </c>
      <c r="L721" s="7" t="s">
        <v>215</v>
      </c>
      <c r="M721" s="5"/>
      <c r="N721" s="5"/>
    </row>
    <row r="722" spans="1:14">
      <c r="A722" s="5">
        <v>302</v>
      </c>
      <c r="B722" s="5" t="s">
        <v>22</v>
      </c>
      <c r="C722" s="6">
        <f t="shared" si="47"/>
        <v>3</v>
      </c>
      <c r="D722" s="5" t="s">
        <v>7</v>
      </c>
      <c r="E722" s="6">
        <f t="shared" si="48"/>
        <v>6</v>
      </c>
      <c r="F722" s="5" t="s">
        <v>159</v>
      </c>
      <c r="G722" s="6" t="str">
        <f t="shared" si="34"/>
        <v>STr. TRKBA-2A36</v>
      </c>
      <c r="H722" s="6" t="str">
        <f t="shared" si="49"/>
        <v>1636</v>
      </c>
      <c r="I722" s="6" t="str">
        <f t="shared" si="50"/>
        <v/>
      </c>
      <c r="J722" s="5" t="s">
        <v>162</v>
      </c>
      <c r="K722" s="7" t="s">
        <v>128</v>
      </c>
      <c r="L722" s="7" t="s">
        <v>215</v>
      </c>
      <c r="M722" s="5"/>
      <c r="N722" s="5"/>
    </row>
    <row r="723" spans="1:14">
      <c r="A723" s="5">
        <v>302</v>
      </c>
      <c r="B723" s="5" t="s">
        <v>22</v>
      </c>
      <c r="C723" s="6">
        <f t="shared" si="47"/>
        <v>3</v>
      </c>
      <c r="D723" s="5" t="s">
        <v>23</v>
      </c>
      <c r="E723" s="6">
        <f t="shared" si="48"/>
        <v>7</v>
      </c>
      <c r="F723" s="5" t="s">
        <v>159</v>
      </c>
      <c r="G723" s="6" t="str">
        <f t="shared" si="34"/>
        <v>STr. TRKBA-2A37</v>
      </c>
      <c r="H723" s="6" t="str">
        <f t="shared" si="49"/>
        <v>1637</v>
      </c>
      <c r="I723" s="6" t="str">
        <f t="shared" si="50"/>
        <v/>
      </c>
      <c r="J723" s="5" t="s">
        <v>162</v>
      </c>
      <c r="K723" s="7" t="s">
        <v>128</v>
      </c>
      <c r="L723" s="7" t="s">
        <v>215</v>
      </c>
      <c r="M723" s="5"/>
      <c r="N723" s="5"/>
    </row>
    <row r="724" spans="1:14">
      <c r="A724" s="5">
        <v>303</v>
      </c>
      <c r="B724" s="5" t="s">
        <v>13</v>
      </c>
      <c r="C724" s="6">
        <f t="shared" si="47"/>
        <v>1</v>
      </c>
      <c r="D724" s="5" t="s">
        <v>9</v>
      </c>
      <c r="E724" s="6">
        <f t="shared" si="48"/>
        <v>3</v>
      </c>
      <c r="F724" s="5" t="s">
        <v>159</v>
      </c>
      <c r="G724" s="6" t="str">
        <f t="shared" si="34"/>
        <v>STr. TRKBA-2A13</v>
      </c>
      <c r="H724" s="6" t="str">
        <f t="shared" si="49"/>
        <v>2013</v>
      </c>
      <c r="I724" s="6" t="str">
        <f t="shared" si="50"/>
        <v/>
      </c>
      <c r="J724" s="5" t="s">
        <v>163</v>
      </c>
      <c r="K724" s="7" t="s">
        <v>106</v>
      </c>
      <c r="L724" s="7" t="s">
        <v>215</v>
      </c>
      <c r="M724" s="5"/>
      <c r="N724" s="5"/>
    </row>
    <row r="725" spans="1:14">
      <c r="A725" s="5">
        <v>303</v>
      </c>
      <c r="B725" s="5" t="s">
        <v>13</v>
      </c>
      <c r="C725" s="6">
        <f t="shared" si="47"/>
        <v>1</v>
      </c>
      <c r="D725" s="5" t="s">
        <v>2</v>
      </c>
      <c r="E725" s="6">
        <f t="shared" si="48"/>
        <v>4</v>
      </c>
      <c r="F725" s="5" t="s">
        <v>159</v>
      </c>
      <c r="G725" s="6" t="str">
        <f t="shared" si="34"/>
        <v>STr. TRKBA-2A14</v>
      </c>
      <c r="H725" s="6" t="str">
        <f t="shared" si="49"/>
        <v>2014</v>
      </c>
      <c r="I725" s="6" t="str">
        <f t="shared" si="50"/>
        <v/>
      </c>
      <c r="J725" s="5" t="s">
        <v>163</v>
      </c>
      <c r="K725" s="7" t="s">
        <v>106</v>
      </c>
      <c r="L725" s="7" t="s">
        <v>215</v>
      </c>
      <c r="M725" s="5"/>
      <c r="N725" s="5"/>
    </row>
    <row r="726" spans="1:14">
      <c r="A726" s="5">
        <v>304</v>
      </c>
      <c r="B726" s="5" t="s">
        <v>22</v>
      </c>
      <c r="C726" s="6">
        <f t="shared" si="47"/>
        <v>3</v>
      </c>
      <c r="D726" s="5" t="s">
        <v>9</v>
      </c>
      <c r="E726" s="6">
        <f t="shared" si="48"/>
        <v>3</v>
      </c>
      <c r="F726" s="5" t="s">
        <v>159</v>
      </c>
      <c r="G726" s="6" t="str">
        <f t="shared" si="34"/>
        <v>STr. TRKBA-2A33</v>
      </c>
      <c r="H726" s="6" t="str">
        <f t="shared" si="49"/>
        <v>2033</v>
      </c>
      <c r="I726" s="6" t="str">
        <f t="shared" si="50"/>
        <v/>
      </c>
      <c r="J726" s="5" t="s">
        <v>163</v>
      </c>
      <c r="K726" s="7" t="s">
        <v>106</v>
      </c>
      <c r="L726" s="7" t="s">
        <v>215</v>
      </c>
      <c r="M726" s="5"/>
      <c r="N726" s="5"/>
    </row>
    <row r="727" spans="1:14">
      <c r="A727" s="5">
        <v>304</v>
      </c>
      <c r="B727" s="5" t="s">
        <v>22</v>
      </c>
      <c r="C727" s="6">
        <f t="shared" si="47"/>
        <v>3</v>
      </c>
      <c r="D727" s="5" t="s">
        <v>2</v>
      </c>
      <c r="E727" s="6">
        <f t="shared" si="48"/>
        <v>4</v>
      </c>
      <c r="F727" s="5" t="s">
        <v>159</v>
      </c>
      <c r="G727" s="6" t="str">
        <f t="shared" si="34"/>
        <v>STr. TRKBA-2A34</v>
      </c>
      <c r="H727" s="6" t="str">
        <f t="shared" si="49"/>
        <v>2034</v>
      </c>
      <c r="I727" s="6" t="str">
        <f t="shared" si="50"/>
        <v/>
      </c>
      <c r="J727" s="5" t="s">
        <v>163</v>
      </c>
      <c r="K727" s="7" t="s">
        <v>106</v>
      </c>
      <c r="L727" s="7" t="s">
        <v>215</v>
      </c>
      <c r="M727" s="5"/>
      <c r="N727" s="5"/>
    </row>
    <row r="728" spans="1:14">
      <c r="A728" s="5">
        <v>305</v>
      </c>
      <c r="B728" s="5" t="s">
        <v>13</v>
      </c>
      <c r="C728" s="6">
        <f t="shared" si="47"/>
        <v>1</v>
      </c>
      <c r="D728" s="5" t="s">
        <v>17</v>
      </c>
      <c r="E728" s="6">
        <f t="shared" si="48"/>
        <v>1</v>
      </c>
      <c r="F728" s="5" t="s">
        <v>159</v>
      </c>
      <c r="G728" s="6" t="str">
        <f t="shared" si="34"/>
        <v>STr. TRKBA-2A11</v>
      </c>
      <c r="H728" s="6" t="str">
        <f t="shared" si="49"/>
        <v>2111</v>
      </c>
      <c r="I728" s="6" t="str">
        <f t="shared" si="50"/>
        <v>5611</v>
      </c>
      <c r="J728" s="5" t="s">
        <v>164</v>
      </c>
      <c r="K728" s="7" t="s">
        <v>117</v>
      </c>
      <c r="L728" s="7" t="s">
        <v>202</v>
      </c>
      <c r="M728" s="5"/>
      <c r="N728" s="5"/>
    </row>
    <row r="729" spans="1:14">
      <c r="A729" s="5">
        <v>305</v>
      </c>
      <c r="B729" s="5" t="s">
        <v>13</v>
      </c>
      <c r="C729" s="6">
        <f t="shared" si="47"/>
        <v>1</v>
      </c>
      <c r="D729" s="5" t="s">
        <v>14</v>
      </c>
      <c r="E729" s="6">
        <f t="shared" si="48"/>
        <v>2</v>
      </c>
      <c r="F729" s="5" t="s">
        <v>159</v>
      </c>
      <c r="G729" s="6" t="str">
        <f t="shared" si="34"/>
        <v>STr. TRKBA-2A12</v>
      </c>
      <c r="H729" s="6" t="str">
        <f t="shared" si="49"/>
        <v>2112</v>
      </c>
      <c r="I729" s="6" t="str">
        <f t="shared" si="50"/>
        <v>5612</v>
      </c>
      <c r="J729" s="5" t="s">
        <v>164</v>
      </c>
      <c r="K729" s="7" t="s">
        <v>117</v>
      </c>
      <c r="L729" s="7" t="s">
        <v>202</v>
      </c>
      <c r="M729" s="5"/>
      <c r="N729" s="5"/>
    </row>
    <row r="730" spans="1:14">
      <c r="A730" s="5">
        <v>306</v>
      </c>
      <c r="B730" s="5" t="s">
        <v>8</v>
      </c>
      <c r="C730" s="6">
        <f t="shared" si="47"/>
        <v>4</v>
      </c>
      <c r="D730" s="5" t="s">
        <v>14</v>
      </c>
      <c r="E730" s="6">
        <f t="shared" si="48"/>
        <v>2</v>
      </c>
      <c r="F730" s="5" t="s">
        <v>159</v>
      </c>
      <c r="G730" s="6" t="str">
        <f t="shared" si="34"/>
        <v>STr. TRKBA-2A42</v>
      </c>
      <c r="H730" s="6" t="str">
        <f t="shared" si="49"/>
        <v>2142</v>
      </c>
      <c r="I730" s="6" t="str">
        <f t="shared" si="50"/>
        <v>5642</v>
      </c>
      <c r="J730" s="5" t="s">
        <v>164</v>
      </c>
      <c r="K730" s="7" t="s">
        <v>117</v>
      </c>
      <c r="L730" s="7" t="s">
        <v>202</v>
      </c>
      <c r="M730" s="5"/>
      <c r="N730" s="5"/>
    </row>
    <row r="731" spans="1:14">
      <c r="A731" s="5">
        <v>306</v>
      </c>
      <c r="B731" s="5" t="s">
        <v>8</v>
      </c>
      <c r="C731" s="6">
        <f t="shared" si="47"/>
        <v>4</v>
      </c>
      <c r="D731" s="5" t="s">
        <v>9</v>
      </c>
      <c r="E731" s="6">
        <f t="shared" si="48"/>
        <v>3</v>
      </c>
      <c r="F731" s="5" t="s">
        <v>159</v>
      </c>
      <c r="G731" s="6" t="str">
        <f t="shared" si="34"/>
        <v>STr. TRKBA-2A43</v>
      </c>
      <c r="H731" s="6" t="str">
        <f t="shared" si="49"/>
        <v>2143</v>
      </c>
      <c r="I731" s="6" t="str">
        <f t="shared" si="50"/>
        <v>5643</v>
      </c>
      <c r="J731" s="5" t="s">
        <v>164</v>
      </c>
      <c r="K731" s="7" t="s">
        <v>117</v>
      </c>
      <c r="L731" s="7" t="s">
        <v>202</v>
      </c>
      <c r="M731" s="5"/>
      <c r="N731" s="5"/>
    </row>
    <row r="732" spans="1:14">
      <c r="A732" s="5">
        <v>307</v>
      </c>
      <c r="B732" s="5" t="s">
        <v>1</v>
      </c>
      <c r="C732" s="6">
        <f t="shared" si="47"/>
        <v>5</v>
      </c>
      <c r="D732" s="5" t="s">
        <v>2</v>
      </c>
      <c r="E732" s="6">
        <f t="shared" si="48"/>
        <v>4</v>
      </c>
      <c r="F732" s="5" t="s">
        <v>159</v>
      </c>
      <c r="G732" s="6" t="str">
        <f t="shared" si="34"/>
        <v>STr. TRKBA-2A54</v>
      </c>
      <c r="H732" s="6" t="str">
        <f t="shared" si="49"/>
        <v>0854</v>
      </c>
      <c r="I732" s="6" t="str">
        <f t="shared" si="50"/>
        <v/>
      </c>
      <c r="J732" s="5" t="s">
        <v>165</v>
      </c>
      <c r="K732" s="7" t="s">
        <v>138</v>
      </c>
      <c r="L732" s="7" t="s">
        <v>215</v>
      </c>
      <c r="M732" s="5"/>
      <c r="N732" s="5"/>
    </row>
    <row r="733" spans="1:14">
      <c r="A733" s="5">
        <v>307</v>
      </c>
      <c r="B733" s="5" t="s">
        <v>1</v>
      </c>
      <c r="C733" s="6">
        <f t="shared" si="47"/>
        <v>5</v>
      </c>
      <c r="D733" s="5" t="s">
        <v>6</v>
      </c>
      <c r="E733" s="6">
        <f t="shared" si="48"/>
        <v>5</v>
      </c>
      <c r="F733" s="5" t="s">
        <v>159</v>
      </c>
      <c r="G733" s="6" t="str">
        <f t="shared" si="34"/>
        <v>STr. TRKBA-2A55</v>
      </c>
      <c r="H733" s="6" t="str">
        <f t="shared" si="49"/>
        <v>0855</v>
      </c>
      <c r="I733" s="6" t="str">
        <f t="shared" si="50"/>
        <v/>
      </c>
      <c r="J733" s="5" t="s">
        <v>165</v>
      </c>
      <c r="K733" s="7" t="s">
        <v>138</v>
      </c>
      <c r="L733" s="7" t="s">
        <v>215</v>
      </c>
      <c r="M733" s="5"/>
      <c r="N733" s="5"/>
    </row>
    <row r="734" spans="1:14">
      <c r="A734" s="5">
        <v>308</v>
      </c>
      <c r="B734" s="5" t="s">
        <v>13</v>
      </c>
      <c r="C734" s="6">
        <f t="shared" si="47"/>
        <v>1</v>
      </c>
      <c r="D734" s="5" t="s">
        <v>23</v>
      </c>
      <c r="E734" s="6">
        <f t="shared" si="48"/>
        <v>7</v>
      </c>
      <c r="F734" s="5" t="s">
        <v>159</v>
      </c>
      <c r="G734" s="6" t="str">
        <f t="shared" si="34"/>
        <v>STr. TRKBA-2A17</v>
      </c>
      <c r="H734" s="6" t="str">
        <f t="shared" si="49"/>
        <v>0817</v>
      </c>
      <c r="I734" s="6" t="str">
        <f t="shared" si="50"/>
        <v/>
      </c>
      <c r="J734" s="5" t="s">
        <v>165</v>
      </c>
      <c r="K734" s="7" t="s">
        <v>138</v>
      </c>
      <c r="L734" s="7" t="s">
        <v>215</v>
      </c>
      <c r="M734" s="5"/>
      <c r="N734" s="5"/>
    </row>
    <row r="735" spans="1:14">
      <c r="A735" s="5">
        <v>308</v>
      </c>
      <c r="B735" s="5" t="s">
        <v>13</v>
      </c>
      <c r="C735" s="6">
        <f t="shared" si="47"/>
        <v>1</v>
      </c>
      <c r="D735" s="5" t="s">
        <v>26</v>
      </c>
      <c r="E735" s="6">
        <f t="shared" si="48"/>
        <v>8</v>
      </c>
      <c r="F735" s="5" t="s">
        <v>159</v>
      </c>
      <c r="G735" s="6" t="str">
        <f t="shared" si="34"/>
        <v>STr. TRKBA-2A18</v>
      </c>
      <c r="H735" s="6" t="str">
        <f t="shared" si="49"/>
        <v>0818</v>
      </c>
      <c r="I735" s="6" t="str">
        <f t="shared" si="50"/>
        <v/>
      </c>
      <c r="J735" s="5" t="s">
        <v>165</v>
      </c>
      <c r="K735" s="7" t="s">
        <v>138</v>
      </c>
      <c r="L735" s="7" t="s">
        <v>215</v>
      </c>
      <c r="M735" s="5"/>
      <c r="N735" s="5"/>
    </row>
    <row r="736" spans="1:14">
      <c r="A736" s="5">
        <v>309</v>
      </c>
      <c r="B736" s="5" t="s">
        <v>8</v>
      </c>
      <c r="C736" s="6">
        <f t="shared" si="47"/>
        <v>4</v>
      </c>
      <c r="D736" s="5" t="s">
        <v>23</v>
      </c>
      <c r="E736" s="6">
        <f t="shared" si="48"/>
        <v>7</v>
      </c>
      <c r="F736" s="5" t="s">
        <v>159</v>
      </c>
      <c r="G736" s="6" t="str">
        <f t="shared" si="34"/>
        <v>STr. TRKBA-2A47</v>
      </c>
      <c r="H736" s="6" t="str">
        <f t="shared" si="49"/>
        <v>4847</v>
      </c>
      <c r="I736" s="6" t="str">
        <f t="shared" si="50"/>
        <v/>
      </c>
      <c r="J736" s="5" t="s">
        <v>166</v>
      </c>
      <c r="K736" s="7" t="s">
        <v>149</v>
      </c>
      <c r="L736" s="7" t="s">
        <v>215</v>
      </c>
      <c r="M736" s="5"/>
      <c r="N736" s="5"/>
    </row>
    <row r="737" spans="1:14">
      <c r="A737" s="5">
        <v>309</v>
      </c>
      <c r="B737" s="5" t="s">
        <v>8</v>
      </c>
      <c r="C737" s="6">
        <f t="shared" si="47"/>
        <v>4</v>
      </c>
      <c r="D737" s="5" t="s">
        <v>26</v>
      </c>
      <c r="E737" s="6">
        <f t="shared" si="48"/>
        <v>8</v>
      </c>
      <c r="F737" s="5" t="s">
        <v>159</v>
      </c>
      <c r="G737" s="6" t="str">
        <f t="shared" si="34"/>
        <v>STr. TRKBA-2A48</v>
      </c>
      <c r="H737" s="6" t="str">
        <f t="shared" si="49"/>
        <v>4848</v>
      </c>
      <c r="I737" s="6" t="str">
        <f t="shared" si="50"/>
        <v/>
      </c>
      <c r="J737" s="5" t="s">
        <v>166</v>
      </c>
      <c r="K737" s="7" t="s">
        <v>149</v>
      </c>
      <c r="L737" s="7" t="s">
        <v>215</v>
      </c>
      <c r="M737" s="5"/>
      <c r="N737" s="5"/>
    </row>
    <row r="738" spans="1:14">
      <c r="A738" s="5">
        <v>310</v>
      </c>
      <c r="B738" s="5" t="s">
        <v>12</v>
      </c>
      <c r="C738" s="6">
        <f t="shared" si="47"/>
        <v>2</v>
      </c>
      <c r="D738" s="5" t="s">
        <v>23</v>
      </c>
      <c r="E738" s="6">
        <f t="shared" si="48"/>
        <v>7</v>
      </c>
      <c r="F738" s="5" t="s">
        <v>159</v>
      </c>
      <c r="G738" s="6" t="str">
        <f t="shared" si="34"/>
        <v>STr. TRKBA-2A27</v>
      </c>
      <c r="H738" s="6" t="str">
        <f t="shared" si="49"/>
        <v>4827</v>
      </c>
      <c r="I738" s="6" t="str">
        <f t="shared" si="50"/>
        <v/>
      </c>
      <c r="J738" s="5" t="s">
        <v>166</v>
      </c>
      <c r="K738" s="7" t="s">
        <v>149</v>
      </c>
      <c r="L738" s="7" t="s">
        <v>215</v>
      </c>
      <c r="M738" s="5"/>
      <c r="N738" s="5"/>
    </row>
    <row r="739" spans="1:14">
      <c r="A739" s="5">
        <v>310</v>
      </c>
      <c r="B739" s="5" t="s">
        <v>12</v>
      </c>
      <c r="C739" s="6">
        <f t="shared" si="47"/>
        <v>2</v>
      </c>
      <c r="D739" s="5" t="s">
        <v>26</v>
      </c>
      <c r="E739" s="6">
        <f t="shared" si="48"/>
        <v>8</v>
      </c>
      <c r="F739" s="5" t="s">
        <v>159</v>
      </c>
      <c r="G739" s="6" t="str">
        <f t="shared" si="34"/>
        <v>STr. TRKBA-2A28</v>
      </c>
      <c r="H739" s="6" t="str">
        <f t="shared" si="49"/>
        <v>4828</v>
      </c>
      <c r="I739" s="6" t="str">
        <f t="shared" si="50"/>
        <v/>
      </c>
      <c r="J739" s="5" t="s">
        <v>166</v>
      </c>
      <c r="K739" s="7" t="s">
        <v>149</v>
      </c>
      <c r="L739" s="7" t="s">
        <v>215</v>
      </c>
      <c r="M739" s="5"/>
      <c r="N739" s="5"/>
    </row>
    <row r="740" spans="1:14">
      <c r="A740" s="5">
        <v>311</v>
      </c>
      <c r="B740" s="5" t="s">
        <v>12</v>
      </c>
      <c r="C740" s="6">
        <f t="shared" si="47"/>
        <v>2</v>
      </c>
      <c r="D740" s="5" t="s">
        <v>17</v>
      </c>
      <c r="E740" s="6">
        <f t="shared" si="48"/>
        <v>1</v>
      </c>
      <c r="F740" s="5" t="s">
        <v>167</v>
      </c>
      <c r="G740" s="6" t="str">
        <f t="shared" si="34"/>
        <v>STr. TRKBA-4A21</v>
      </c>
      <c r="H740" s="6" t="str">
        <f t="shared" si="49"/>
        <v>2821</v>
      </c>
      <c r="I740" s="6" t="str">
        <f t="shared" si="50"/>
        <v/>
      </c>
      <c r="J740" s="5" t="s">
        <v>168</v>
      </c>
      <c r="K740" s="7" t="s">
        <v>5</v>
      </c>
      <c r="L740" s="7" t="s">
        <v>215</v>
      </c>
      <c r="M740" s="5"/>
      <c r="N740" s="5"/>
    </row>
    <row r="741" spans="1:14">
      <c r="A741" s="5">
        <v>311</v>
      </c>
      <c r="B741" s="5" t="s">
        <v>12</v>
      </c>
      <c r="C741" s="6">
        <f t="shared" si="47"/>
        <v>2</v>
      </c>
      <c r="D741" s="5" t="s">
        <v>14</v>
      </c>
      <c r="E741" s="6">
        <f t="shared" si="48"/>
        <v>2</v>
      </c>
      <c r="F741" s="5" t="s">
        <v>167</v>
      </c>
      <c r="G741" s="6" t="str">
        <f t="shared" si="34"/>
        <v>STr. TRKBA-4A22</v>
      </c>
      <c r="H741" s="6" t="str">
        <f t="shared" si="49"/>
        <v>2822</v>
      </c>
      <c r="I741" s="6" t="str">
        <f t="shared" si="50"/>
        <v/>
      </c>
      <c r="J741" s="5" t="s">
        <v>168</v>
      </c>
      <c r="K741" s="7" t="s">
        <v>5</v>
      </c>
      <c r="L741" s="7" t="s">
        <v>215</v>
      </c>
      <c r="M741" s="5"/>
      <c r="N741" s="5"/>
    </row>
    <row r="742" spans="1:14">
      <c r="A742" s="5">
        <v>312</v>
      </c>
      <c r="B742" s="5" t="s">
        <v>22</v>
      </c>
      <c r="C742" s="6">
        <f t="shared" si="47"/>
        <v>3</v>
      </c>
      <c r="D742" s="5" t="s">
        <v>2</v>
      </c>
      <c r="E742" s="6">
        <f t="shared" si="48"/>
        <v>4</v>
      </c>
      <c r="F742" s="5" t="s">
        <v>167</v>
      </c>
      <c r="G742" s="6" t="str">
        <f t="shared" si="34"/>
        <v>STr. TRKBA-4A34</v>
      </c>
      <c r="H742" s="6" t="str">
        <f t="shared" si="49"/>
        <v>2434</v>
      </c>
      <c r="I742" s="6" t="str">
        <f t="shared" si="50"/>
        <v/>
      </c>
      <c r="J742" s="5" t="s">
        <v>169</v>
      </c>
      <c r="K742" s="7" t="s">
        <v>28</v>
      </c>
      <c r="L742" s="7" t="s">
        <v>215</v>
      </c>
      <c r="M742" s="5"/>
      <c r="N742" s="5"/>
    </row>
    <row r="743" spans="1:14">
      <c r="A743" s="5">
        <v>312</v>
      </c>
      <c r="B743" s="5" t="s">
        <v>22</v>
      </c>
      <c r="C743" s="6">
        <f t="shared" si="47"/>
        <v>3</v>
      </c>
      <c r="D743" s="5" t="s">
        <v>6</v>
      </c>
      <c r="E743" s="6">
        <f t="shared" si="48"/>
        <v>5</v>
      </c>
      <c r="F743" s="5" t="s">
        <v>167</v>
      </c>
      <c r="G743" s="6" t="str">
        <f t="shared" si="34"/>
        <v>STr. TRKBA-4A35</v>
      </c>
      <c r="H743" s="6" t="str">
        <f t="shared" si="49"/>
        <v>2435</v>
      </c>
      <c r="I743" s="6" t="str">
        <f t="shared" si="50"/>
        <v/>
      </c>
      <c r="J743" s="5" t="s">
        <v>169</v>
      </c>
      <c r="K743" s="7" t="s">
        <v>28</v>
      </c>
      <c r="L743" s="7" t="s">
        <v>215</v>
      </c>
      <c r="M743" s="5"/>
      <c r="N743" s="5"/>
    </row>
    <row r="744" spans="1:14">
      <c r="A744" s="5">
        <v>312</v>
      </c>
      <c r="B744" s="5" t="s">
        <v>22</v>
      </c>
      <c r="C744" s="6">
        <f t="shared" si="47"/>
        <v>3</v>
      </c>
      <c r="D744" s="5" t="s">
        <v>7</v>
      </c>
      <c r="E744" s="6">
        <f t="shared" si="48"/>
        <v>6</v>
      </c>
      <c r="F744" s="5" t="s">
        <v>167</v>
      </c>
      <c r="G744" s="6" t="str">
        <f t="shared" si="34"/>
        <v>STr. TRKBA-4A36</v>
      </c>
      <c r="H744" s="6" t="str">
        <f t="shared" si="49"/>
        <v>2436</v>
      </c>
      <c r="I744" s="6" t="str">
        <f t="shared" si="50"/>
        <v/>
      </c>
      <c r="J744" s="5" t="s">
        <v>169</v>
      </c>
      <c r="K744" s="7" t="s">
        <v>28</v>
      </c>
      <c r="L744" s="7" t="s">
        <v>215</v>
      </c>
      <c r="M744" s="5"/>
      <c r="N744" s="5"/>
    </row>
    <row r="745" spans="1:14">
      <c r="A745" s="5">
        <v>313</v>
      </c>
      <c r="B745" s="5" t="s">
        <v>13</v>
      </c>
      <c r="C745" s="6">
        <f t="shared" si="47"/>
        <v>1</v>
      </c>
      <c r="D745" s="5" t="s">
        <v>2</v>
      </c>
      <c r="E745" s="6">
        <f t="shared" si="48"/>
        <v>4</v>
      </c>
      <c r="F745" s="5" t="s">
        <v>167</v>
      </c>
      <c r="G745" s="6" t="str">
        <f t="shared" si="34"/>
        <v>STr. TRKBA-4A14</v>
      </c>
      <c r="H745" s="6" t="str">
        <f t="shared" si="49"/>
        <v>3614</v>
      </c>
      <c r="I745" s="6" t="str">
        <f t="shared" si="50"/>
        <v/>
      </c>
      <c r="J745" s="5" t="s">
        <v>170</v>
      </c>
      <c r="K745" s="7" t="s">
        <v>76</v>
      </c>
      <c r="L745" s="7" t="s">
        <v>215</v>
      </c>
      <c r="M745" s="5"/>
      <c r="N745" s="5"/>
    </row>
    <row r="746" spans="1:14">
      <c r="A746" s="5">
        <v>313</v>
      </c>
      <c r="B746" s="5" t="s">
        <v>13</v>
      </c>
      <c r="C746" s="6">
        <f t="shared" si="47"/>
        <v>1</v>
      </c>
      <c r="D746" s="5" t="s">
        <v>6</v>
      </c>
      <c r="E746" s="6">
        <f t="shared" si="48"/>
        <v>5</v>
      </c>
      <c r="F746" s="5" t="s">
        <v>167</v>
      </c>
      <c r="G746" s="6" t="str">
        <f t="shared" si="34"/>
        <v>STr. TRKBA-4A15</v>
      </c>
      <c r="H746" s="6" t="str">
        <f t="shared" si="49"/>
        <v>3615</v>
      </c>
      <c r="I746" s="6" t="str">
        <f t="shared" si="50"/>
        <v/>
      </c>
      <c r="J746" s="5" t="s">
        <v>170</v>
      </c>
      <c r="K746" s="7" t="s">
        <v>76</v>
      </c>
      <c r="L746" s="7" t="s">
        <v>215</v>
      </c>
      <c r="M746" s="5"/>
      <c r="N746" s="5"/>
    </row>
    <row r="747" spans="1:14">
      <c r="A747" s="5">
        <v>313</v>
      </c>
      <c r="B747" s="5" t="s">
        <v>13</v>
      </c>
      <c r="C747" s="6">
        <f t="shared" si="47"/>
        <v>1</v>
      </c>
      <c r="D747" s="5" t="s">
        <v>7</v>
      </c>
      <c r="E747" s="6">
        <f t="shared" si="48"/>
        <v>6</v>
      </c>
      <c r="F747" s="5" t="s">
        <v>167</v>
      </c>
      <c r="G747" s="6" t="str">
        <f t="shared" si="34"/>
        <v>STr. TRKBA-4A16</v>
      </c>
      <c r="H747" s="6" t="str">
        <f t="shared" si="49"/>
        <v>3616</v>
      </c>
      <c r="I747" s="6" t="str">
        <f t="shared" si="50"/>
        <v/>
      </c>
      <c r="J747" s="5" t="s">
        <v>170</v>
      </c>
      <c r="K747" s="7" t="s">
        <v>76</v>
      </c>
      <c r="L747" s="7" t="s">
        <v>215</v>
      </c>
      <c r="M747" s="5"/>
      <c r="N747" s="5"/>
    </row>
    <row r="748" spans="1:14">
      <c r="A748" s="5">
        <v>314</v>
      </c>
      <c r="B748" s="5" t="s">
        <v>8</v>
      </c>
      <c r="C748" s="6">
        <f t="shared" si="47"/>
        <v>4</v>
      </c>
      <c r="D748" s="5" t="s">
        <v>7</v>
      </c>
      <c r="E748" s="6">
        <f t="shared" si="48"/>
        <v>6</v>
      </c>
      <c r="F748" s="5" t="s">
        <v>167</v>
      </c>
      <c r="G748" s="6" t="str">
        <f t="shared" si="34"/>
        <v>STr. TRKBA-4A46</v>
      </c>
      <c r="H748" s="6" t="str">
        <f t="shared" si="49"/>
        <v>3246</v>
      </c>
      <c r="I748" s="6" t="str">
        <f t="shared" si="50"/>
        <v/>
      </c>
      <c r="J748" s="5" t="s">
        <v>171</v>
      </c>
      <c r="K748" s="7" t="s">
        <v>34</v>
      </c>
      <c r="L748" s="7" t="s">
        <v>215</v>
      </c>
      <c r="M748" s="5"/>
      <c r="N748" s="5"/>
    </row>
    <row r="749" spans="1:14">
      <c r="A749" s="5">
        <v>314</v>
      </c>
      <c r="B749" s="5" t="s">
        <v>8</v>
      </c>
      <c r="C749" s="6">
        <f t="shared" si="47"/>
        <v>4</v>
      </c>
      <c r="D749" s="5" t="s">
        <v>23</v>
      </c>
      <c r="E749" s="6">
        <f t="shared" si="48"/>
        <v>7</v>
      </c>
      <c r="F749" s="5" t="s">
        <v>167</v>
      </c>
      <c r="G749" s="6" t="str">
        <f t="shared" si="34"/>
        <v>STr. TRKBA-4A47</v>
      </c>
      <c r="H749" s="6" t="str">
        <f t="shared" si="49"/>
        <v>3247</v>
      </c>
      <c r="I749" s="6" t="str">
        <f t="shared" si="50"/>
        <v/>
      </c>
      <c r="J749" s="5" t="s">
        <v>171</v>
      </c>
      <c r="K749" s="7" t="s">
        <v>34</v>
      </c>
      <c r="L749" s="7" t="s">
        <v>215</v>
      </c>
      <c r="M749" s="5"/>
      <c r="N749" s="5"/>
    </row>
    <row r="750" spans="1:14">
      <c r="A750" s="5">
        <v>314</v>
      </c>
      <c r="B750" s="5" t="s">
        <v>8</v>
      </c>
      <c r="C750" s="6">
        <f t="shared" si="47"/>
        <v>4</v>
      </c>
      <c r="D750" s="5" t="s">
        <v>26</v>
      </c>
      <c r="E750" s="6">
        <f t="shared" si="48"/>
        <v>8</v>
      </c>
      <c r="F750" s="5" t="s">
        <v>167</v>
      </c>
      <c r="G750" s="6" t="str">
        <f t="shared" si="34"/>
        <v>STr. TRKBA-4A48</v>
      </c>
      <c r="H750" s="6" t="str">
        <f t="shared" si="49"/>
        <v>3248</v>
      </c>
      <c r="I750" s="6" t="str">
        <f t="shared" si="50"/>
        <v/>
      </c>
      <c r="J750" s="5" t="s">
        <v>171</v>
      </c>
      <c r="K750" s="7" t="s">
        <v>34</v>
      </c>
      <c r="L750" s="7" t="s">
        <v>215</v>
      </c>
      <c r="M750" s="5"/>
      <c r="N750" s="5"/>
    </row>
    <row r="751" spans="1:14">
      <c r="A751" s="5">
        <v>315</v>
      </c>
      <c r="B751" s="5" t="s">
        <v>12</v>
      </c>
      <c r="C751" s="6">
        <f t="shared" si="47"/>
        <v>2</v>
      </c>
      <c r="D751" s="5" t="s">
        <v>9</v>
      </c>
      <c r="E751" s="6">
        <f t="shared" si="48"/>
        <v>3</v>
      </c>
      <c r="F751" s="5" t="s">
        <v>167</v>
      </c>
      <c r="G751" s="6" t="str">
        <f t="shared" si="34"/>
        <v>STr. TRKBA-4A23</v>
      </c>
      <c r="H751" s="6" t="str">
        <f t="shared" si="49"/>
        <v>1623</v>
      </c>
      <c r="I751" s="6" t="str">
        <f t="shared" si="50"/>
        <v/>
      </c>
      <c r="J751" s="5" t="s">
        <v>172</v>
      </c>
      <c r="K751" s="7" t="s">
        <v>128</v>
      </c>
      <c r="L751" s="7" t="s">
        <v>215</v>
      </c>
      <c r="M751" s="5"/>
      <c r="N751" s="5"/>
    </row>
    <row r="752" spans="1:14">
      <c r="A752" s="5">
        <v>315</v>
      </c>
      <c r="B752" s="5" t="s">
        <v>12</v>
      </c>
      <c r="C752" s="6">
        <f t="shared" si="47"/>
        <v>2</v>
      </c>
      <c r="D752" s="5" t="s">
        <v>2</v>
      </c>
      <c r="E752" s="6">
        <f t="shared" si="48"/>
        <v>4</v>
      </c>
      <c r="F752" s="5" t="s">
        <v>167</v>
      </c>
      <c r="G752" s="6" t="str">
        <f t="shared" si="34"/>
        <v>STr. TRKBA-4A24</v>
      </c>
      <c r="H752" s="6" t="str">
        <f t="shared" si="49"/>
        <v>1624</v>
      </c>
      <c r="I752" s="6" t="str">
        <f t="shared" si="50"/>
        <v/>
      </c>
      <c r="J752" s="5" t="s">
        <v>172</v>
      </c>
      <c r="K752" s="7" t="s">
        <v>128</v>
      </c>
      <c r="L752" s="7" t="s">
        <v>215</v>
      </c>
      <c r="M752" s="5"/>
      <c r="N752" s="5"/>
    </row>
    <row r="753" spans="1:14">
      <c r="A753" s="5">
        <v>315</v>
      </c>
      <c r="B753" s="5" t="s">
        <v>12</v>
      </c>
      <c r="C753" s="6">
        <f t="shared" si="47"/>
        <v>2</v>
      </c>
      <c r="D753" s="5" t="s">
        <v>6</v>
      </c>
      <c r="E753" s="6">
        <f t="shared" si="48"/>
        <v>5</v>
      </c>
      <c r="F753" s="5" t="s">
        <v>167</v>
      </c>
      <c r="G753" s="6" t="str">
        <f t="shared" si="34"/>
        <v>STr. TRKBA-4A25</v>
      </c>
      <c r="H753" s="6" t="str">
        <f t="shared" si="49"/>
        <v>1625</v>
      </c>
      <c r="I753" s="6" t="str">
        <f t="shared" si="50"/>
        <v/>
      </c>
      <c r="J753" s="5" t="s">
        <v>172</v>
      </c>
      <c r="K753" s="7" t="s">
        <v>128</v>
      </c>
      <c r="L753" s="7" t="s">
        <v>215</v>
      </c>
      <c r="M753" s="5"/>
      <c r="N753" s="5"/>
    </row>
    <row r="754" spans="1:14">
      <c r="A754" s="5">
        <v>316</v>
      </c>
      <c r="B754" s="5" t="s">
        <v>22</v>
      </c>
      <c r="C754" s="6">
        <f t="shared" si="47"/>
        <v>3</v>
      </c>
      <c r="D754" s="5" t="s">
        <v>17</v>
      </c>
      <c r="E754" s="6">
        <f t="shared" si="48"/>
        <v>1</v>
      </c>
      <c r="F754" s="5" t="s">
        <v>167</v>
      </c>
      <c r="G754" s="6" t="str">
        <f t="shared" si="34"/>
        <v>STr. TRKBA-4A31</v>
      </c>
      <c r="H754" s="6" t="str">
        <f t="shared" si="49"/>
        <v>3331</v>
      </c>
      <c r="I754" s="6" t="str">
        <f t="shared" si="50"/>
        <v/>
      </c>
      <c r="J754" s="5" t="s">
        <v>173</v>
      </c>
      <c r="K754" s="7" t="s">
        <v>89</v>
      </c>
      <c r="L754" s="7" t="s">
        <v>215</v>
      </c>
      <c r="M754" s="5"/>
      <c r="N754" s="5"/>
    </row>
    <row r="755" spans="1:14">
      <c r="A755" s="5">
        <v>316</v>
      </c>
      <c r="B755" s="5" t="s">
        <v>22</v>
      </c>
      <c r="C755" s="6">
        <f t="shared" si="47"/>
        <v>3</v>
      </c>
      <c r="D755" s="5" t="s">
        <v>14</v>
      </c>
      <c r="E755" s="6">
        <f t="shared" si="48"/>
        <v>2</v>
      </c>
      <c r="F755" s="5" t="s">
        <v>167</v>
      </c>
      <c r="G755" s="6" t="str">
        <f t="shared" si="34"/>
        <v>STr. TRKBA-4A32</v>
      </c>
      <c r="H755" s="6" t="str">
        <f t="shared" si="49"/>
        <v>3332</v>
      </c>
      <c r="I755" s="6" t="str">
        <f t="shared" si="50"/>
        <v/>
      </c>
      <c r="J755" s="5" t="s">
        <v>173</v>
      </c>
      <c r="K755" s="7" t="s">
        <v>89</v>
      </c>
      <c r="L755" s="7" t="s">
        <v>215</v>
      </c>
      <c r="M755" s="5"/>
      <c r="N755" s="5"/>
    </row>
    <row r="756" spans="1:14">
      <c r="A756" s="5">
        <v>316</v>
      </c>
      <c r="B756" s="5" t="s">
        <v>22</v>
      </c>
      <c r="C756" s="6">
        <f t="shared" si="47"/>
        <v>3</v>
      </c>
      <c r="D756" s="5" t="s">
        <v>9</v>
      </c>
      <c r="E756" s="6">
        <f t="shared" si="48"/>
        <v>3</v>
      </c>
      <c r="F756" s="5" t="s">
        <v>167</v>
      </c>
      <c r="G756" s="6" t="str">
        <f t="shared" si="34"/>
        <v>STr. TRKBA-4A33</v>
      </c>
      <c r="H756" s="6" t="str">
        <f t="shared" si="49"/>
        <v>3333</v>
      </c>
      <c r="I756" s="6" t="str">
        <f t="shared" si="50"/>
        <v/>
      </c>
      <c r="J756" s="5" t="s">
        <v>173</v>
      </c>
      <c r="K756" s="7" t="s">
        <v>89</v>
      </c>
      <c r="L756" s="7" t="s">
        <v>215</v>
      </c>
      <c r="M756" s="5"/>
      <c r="N756" s="5"/>
    </row>
    <row r="757" spans="1:14">
      <c r="A757" s="5">
        <v>317</v>
      </c>
      <c r="B757" s="5" t="s">
        <v>12</v>
      </c>
      <c r="C757" s="6">
        <f t="shared" si="47"/>
        <v>2</v>
      </c>
      <c r="D757" s="5" t="s">
        <v>7</v>
      </c>
      <c r="E757" s="6">
        <f t="shared" si="48"/>
        <v>6</v>
      </c>
      <c r="F757" s="5" t="s">
        <v>167</v>
      </c>
      <c r="G757" s="6" t="str">
        <f t="shared" si="34"/>
        <v>STr. TRKBA-4A26</v>
      </c>
      <c r="H757" s="6" t="str">
        <f t="shared" si="49"/>
        <v>3026</v>
      </c>
      <c r="I757" s="6" t="str">
        <f t="shared" si="50"/>
        <v/>
      </c>
      <c r="J757" s="5" t="s">
        <v>174</v>
      </c>
      <c r="K757" s="7" t="s">
        <v>115</v>
      </c>
      <c r="L757" s="7" t="s">
        <v>215</v>
      </c>
      <c r="M757" s="5"/>
      <c r="N757" s="5"/>
    </row>
    <row r="758" spans="1:14">
      <c r="A758" s="5">
        <v>317</v>
      </c>
      <c r="B758" s="5" t="s">
        <v>12</v>
      </c>
      <c r="C758" s="6">
        <f t="shared" si="47"/>
        <v>2</v>
      </c>
      <c r="D758" s="5" t="s">
        <v>23</v>
      </c>
      <c r="E758" s="6">
        <f t="shared" si="48"/>
        <v>7</v>
      </c>
      <c r="F758" s="5" t="s">
        <v>167</v>
      </c>
      <c r="G758" s="6" t="str">
        <f t="shared" si="34"/>
        <v>STr. TRKBA-4A27</v>
      </c>
      <c r="H758" s="6" t="str">
        <f t="shared" si="49"/>
        <v>3027</v>
      </c>
      <c r="I758" s="6" t="str">
        <f t="shared" si="50"/>
        <v/>
      </c>
      <c r="J758" s="5" t="s">
        <v>174</v>
      </c>
      <c r="K758" s="7" t="s">
        <v>115</v>
      </c>
      <c r="L758" s="7" t="s">
        <v>215</v>
      </c>
      <c r="M758" s="5"/>
      <c r="N758" s="5"/>
    </row>
    <row r="759" spans="1:14">
      <c r="A759" s="5">
        <v>317</v>
      </c>
      <c r="B759" s="5" t="s">
        <v>12</v>
      </c>
      <c r="C759" s="6">
        <f t="shared" si="47"/>
        <v>2</v>
      </c>
      <c r="D759" s="5" t="s">
        <v>26</v>
      </c>
      <c r="E759" s="6">
        <f t="shared" si="48"/>
        <v>8</v>
      </c>
      <c r="F759" s="5" t="s">
        <v>167</v>
      </c>
      <c r="G759" s="6" t="str">
        <f t="shared" si="34"/>
        <v>STr. TRKBA-4A28</v>
      </c>
      <c r="H759" s="6" t="str">
        <f t="shared" si="49"/>
        <v>3028</v>
      </c>
      <c r="I759" s="6" t="str">
        <f t="shared" si="50"/>
        <v/>
      </c>
      <c r="J759" s="5" t="s">
        <v>174</v>
      </c>
      <c r="K759" s="7" t="s">
        <v>115</v>
      </c>
      <c r="L759" s="7" t="s">
        <v>215</v>
      </c>
      <c r="M759" s="5"/>
      <c r="N759" s="5"/>
    </row>
    <row r="760" spans="1:14">
      <c r="A760" s="5">
        <v>318</v>
      </c>
      <c r="B760" s="5" t="s">
        <v>1</v>
      </c>
      <c r="C760" s="6">
        <f t="shared" si="47"/>
        <v>5</v>
      </c>
      <c r="D760" s="5" t="s">
        <v>17</v>
      </c>
      <c r="E760" s="6">
        <f t="shared" si="48"/>
        <v>1</v>
      </c>
      <c r="F760" s="5" t="s">
        <v>167</v>
      </c>
      <c r="G760" s="6" t="str">
        <f t="shared" si="34"/>
        <v>STr. TRKBA-4A51</v>
      </c>
      <c r="H760" s="6" t="str">
        <f t="shared" si="49"/>
        <v>5051</v>
      </c>
      <c r="I760" s="6" t="str">
        <f t="shared" si="50"/>
        <v/>
      </c>
      <c r="J760" s="5" t="s">
        <v>175</v>
      </c>
      <c r="K760" s="7" t="s">
        <v>176</v>
      </c>
      <c r="L760" s="7" t="s">
        <v>215</v>
      </c>
      <c r="M760" s="5"/>
      <c r="N760" s="5"/>
    </row>
    <row r="761" spans="1:14">
      <c r="A761" s="5">
        <v>318</v>
      </c>
      <c r="B761" s="5" t="s">
        <v>1</v>
      </c>
      <c r="C761" s="6">
        <f t="shared" si="47"/>
        <v>5</v>
      </c>
      <c r="D761" s="5" t="s">
        <v>14</v>
      </c>
      <c r="E761" s="6">
        <f t="shared" si="48"/>
        <v>2</v>
      </c>
      <c r="F761" s="5" t="s">
        <v>167</v>
      </c>
      <c r="G761" s="6" t="str">
        <f t="shared" si="34"/>
        <v>STr. TRKBA-4A52</v>
      </c>
      <c r="H761" s="6" t="str">
        <f t="shared" si="49"/>
        <v>5052</v>
      </c>
      <c r="I761" s="6" t="str">
        <f t="shared" si="50"/>
        <v/>
      </c>
      <c r="J761" s="5" t="s">
        <v>175</v>
      </c>
      <c r="K761" s="7" t="s">
        <v>176</v>
      </c>
      <c r="L761" s="7" t="s">
        <v>215</v>
      </c>
      <c r="M761" s="5"/>
      <c r="N761" s="5"/>
    </row>
    <row r="762" spans="1:14">
      <c r="A762" s="5">
        <v>318</v>
      </c>
      <c r="B762" s="5" t="s">
        <v>1</v>
      </c>
      <c r="C762" s="6">
        <f t="shared" si="47"/>
        <v>5</v>
      </c>
      <c r="D762" s="5" t="s">
        <v>9</v>
      </c>
      <c r="E762" s="6">
        <f t="shared" si="48"/>
        <v>3</v>
      </c>
      <c r="F762" s="5" t="s">
        <v>167</v>
      </c>
      <c r="G762" s="6" t="str">
        <f t="shared" si="34"/>
        <v>STr. TRKBA-4A53</v>
      </c>
      <c r="H762" s="6" t="str">
        <f t="shared" si="49"/>
        <v>5053</v>
      </c>
      <c r="I762" s="6" t="str">
        <f t="shared" si="50"/>
        <v/>
      </c>
      <c r="J762" s="5" t="s">
        <v>175</v>
      </c>
      <c r="K762" s="7" t="s">
        <v>176</v>
      </c>
      <c r="L762" s="7" t="s">
        <v>215</v>
      </c>
      <c r="M762" s="5"/>
      <c r="N762" s="5"/>
    </row>
    <row r="763" spans="1:14">
      <c r="A763" s="5">
        <v>318</v>
      </c>
      <c r="B763" s="5" t="s">
        <v>1</v>
      </c>
      <c r="C763" s="6">
        <f t="shared" si="47"/>
        <v>5</v>
      </c>
      <c r="D763" s="5" t="s">
        <v>2</v>
      </c>
      <c r="E763" s="6">
        <f t="shared" si="48"/>
        <v>4</v>
      </c>
      <c r="F763" s="5" t="s">
        <v>167</v>
      </c>
      <c r="G763" s="6" t="str">
        <f t="shared" si="34"/>
        <v>STr. TRKBA-4A54</v>
      </c>
      <c r="H763" s="6" t="str">
        <f t="shared" si="49"/>
        <v>5054</v>
      </c>
      <c r="I763" s="6" t="str">
        <f t="shared" si="50"/>
        <v/>
      </c>
      <c r="J763" s="5" t="s">
        <v>175</v>
      </c>
      <c r="K763" s="7" t="s">
        <v>176</v>
      </c>
      <c r="L763" s="7" t="s">
        <v>215</v>
      </c>
      <c r="M763" s="5"/>
      <c r="N763" s="5"/>
    </row>
  </sheetData>
  <autoFilter ref="A1:N763" xr:uid="{00000000-0001-0000-02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opLeftCell="A20" workbookViewId="0">
      <selection activeCell="A21" sqref="A21"/>
    </sheetView>
  </sheetViews>
  <sheetFormatPr defaultColWidth="14.42578125" defaultRowHeight="15" customHeight="1"/>
  <cols>
    <col min="1" max="1" width="13.5703125" style="1" customWidth="1"/>
    <col min="2" max="26" width="8.7109375" style="1" customWidth="1"/>
    <col min="27" max="16384" width="14.42578125" style="1"/>
  </cols>
  <sheetData>
    <row r="1" spans="1:1">
      <c r="A1" s="2" t="s">
        <v>209</v>
      </c>
    </row>
    <row r="2" spans="1:1">
      <c r="A2" s="3" t="s">
        <v>77</v>
      </c>
    </row>
    <row r="3" spans="1:1">
      <c r="A3" s="3" t="s">
        <v>90</v>
      </c>
    </row>
    <row r="4" spans="1:1">
      <c r="A4" s="3" t="s">
        <v>91</v>
      </c>
    </row>
    <row r="5" spans="1:1">
      <c r="A5" s="3" t="s">
        <v>92</v>
      </c>
    </row>
    <row r="6" spans="1:1">
      <c r="A6" s="3" t="s">
        <v>94</v>
      </c>
    </row>
    <row r="7" spans="1:1">
      <c r="A7" s="3" t="s">
        <v>104</v>
      </c>
    </row>
    <row r="8" spans="1:1">
      <c r="A8" s="3" t="s">
        <v>105</v>
      </c>
    </row>
    <row r="9" spans="1:1">
      <c r="A9" s="3" t="s">
        <v>108</v>
      </c>
    </row>
    <row r="10" spans="1:1">
      <c r="A10" s="3" t="s">
        <v>118</v>
      </c>
    </row>
    <row r="11" spans="1:1">
      <c r="A11" s="3" t="s">
        <v>119</v>
      </c>
    </row>
    <row r="12" spans="1:1">
      <c r="A12" s="3" t="s">
        <v>3</v>
      </c>
    </row>
    <row r="13" spans="1:1">
      <c r="A13" s="3" t="s">
        <v>29</v>
      </c>
    </row>
    <row r="14" spans="1:1">
      <c r="A14" s="3" t="s">
        <v>30</v>
      </c>
    </row>
    <row r="15" spans="1:1">
      <c r="A15" s="3" t="s">
        <v>32</v>
      </c>
    </row>
    <row r="16" spans="1:1">
      <c r="A16" s="3" t="s">
        <v>35</v>
      </c>
    </row>
    <row r="17" spans="1:1">
      <c r="A17" s="3" t="s">
        <v>46</v>
      </c>
    </row>
    <row r="18" spans="1:1">
      <c r="A18" s="3" t="s">
        <v>47</v>
      </c>
    </row>
    <row r="19" spans="1:1">
      <c r="A19" s="3" t="s">
        <v>48</v>
      </c>
    </row>
    <row r="20" spans="1:1">
      <c r="A20" s="3" t="s">
        <v>49</v>
      </c>
    </row>
    <row r="21" spans="1:1" ht="15.75" customHeight="1">
      <c r="A21" s="3" t="s">
        <v>67</v>
      </c>
    </row>
    <row r="22" spans="1:1" ht="15.75" customHeight="1">
      <c r="A22" s="3" t="s">
        <v>68</v>
      </c>
    </row>
    <row r="23" spans="1:1" ht="15.75" customHeight="1">
      <c r="A23" s="3" t="s">
        <v>72</v>
      </c>
    </row>
    <row r="24" spans="1:1" ht="15.75" customHeight="1">
      <c r="A24" s="3" t="s">
        <v>75</v>
      </c>
    </row>
    <row r="25" spans="1:1" ht="15.75" customHeight="1">
      <c r="A25" s="3" t="s">
        <v>120</v>
      </c>
    </row>
    <row r="26" spans="1:1" ht="15.75" customHeight="1">
      <c r="A26" s="3" t="s">
        <v>130</v>
      </c>
    </row>
    <row r="27" spans="1:1" ht="15.75" customHeight="1">
      <c r="A27" s="3" t="s">
        <v>142</v>
      </c>
    </row>
    <row r="28" spans="1:1" ht="15.75" customHeight="1">
      <c r="A28" s="8" t="s">
        <v>143</v>
      </c>
    </row>
    <row r="29" spans="1:1" ht="15.75" customHeight="1">
      <c r="A29" s="9" t="s">
        <v>153</v>
      </c>
    </row>
    <row r="30" spans="1:1" ht="15.75" customHeight="1">
      <c r="A30" s="10" t="s">
        <v>159</v>
      </c>
    </row>
    <row r="31" spans="1:1" ht="15.75" customHeight="1">
      <c r="A31" s="10" t="s">
        <v>167</v>
      </c>
    </row>
    <row r="32" spans="1:1" ht="15.75" customHeight="1">
      <c r="A32" s="10" t="s">
        <v>154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A1CA-195D-4F62-B339-3846FD1147C2}">
  <dimension ref="A1:A66"/>
  <sheetViews>
    <sheetView workbookViewId="0">
      <selection activeCell="A13" sqref="A13"/>
    </sheetView>
  </sheetViews>
  <sheetFormatPr defaultRowHeight="15"/>
  <cols>
    <col min="1" max="1" width="51.28515625" bestFit="1" customWidth="1"/>
  </cols>
  <sheetData>
    <row r="1" spans="1:1">
      <c r="A1" t="s">
        <v>212</v>
      </c>
    </row>
    <row r="2" spans="1:1">
      <c r="A2" t="s">
        <v>52</v>
      </c>
    </row>
    <row r="3" spans="1:1">
      <c r="A3" t="s">
        <v>84</v>
      </c>
    </row>
    <row r="4" spans="1:1">
      <c r="A4" t="s">
        <v>122</v>
      </c>
    </row>
    <row r="5" spans="1:1">
      <c r="A5" t="s">
        <v>219</v>
      </c>
    </row>
    <row r="6" spans="1:1">
      <c r="A6" t="s">
        <v>71</v>
      </c>
    </row>
    <row r="7" spans="1:1">
      <c r="A7" t="s">
        <v>31</v>
      </c>
    </row>
    <row r="8" spans="1:1">
      <c r="A8" t="s">
        <v>132</v>
      </c>
    </row>
    <row r="9" spans="1:1">
      <c r="A9" t="s">
        <v>138</v>
      </c>
    </row>
    <row r="10" spans="1:1">
      <c r="A10" t="s">
        <v>63</v>
      </c>
    </row>
    <row r="11" spans="1:1">
      <c r="A11" t="s">
        <v>98</v>
      </c>
    </row>
    <row r="12" spans="1:1">
      <c r="A12" t="s">
        <v>107</v>
      </c>
    </row>
    <row r="13" spans="1:1">
      <c r="A13" t="s">
        <v>16</v>
      </c>
    </row>
    <row r="14" spans="1:1">
      <c r="A14" t="s">
        <v>25</v>
      </c>
    </row>
    <row r="15" spans="1:1">
      <c r="A15" t="s">
        <v>70</v>
      </c>
    </row>
    <row r="16" spans="1:1">
      <c r="A16" t="s">
        <v>134</v>
      </c>
    </row>
    <row r="17" spans="1:1">
      <c r="A17" t="s">
        <v>128</v>
      </c>
    </row>
    <row r="18" spans="1:1">
      <c r="A18" t="s">
        <v>74</v>
      </c>
    </row>
    <row r="19" spans="1:1">
      <c r="A19" t="s">
        <v>145</v>
      </c>
    </row>
    <row r="20" spans="1:1">
      <c r="A20" t="s">
        <v>61</v>
      </c>
    </row>
    <row r="21" spans="1:1">
      <c r="A21" t="s">
        <v>106</v>
      </c>
    </row>
    <row r="22" spans="1:1">
      <c r="A22" t="s">
        <v>117</v>
      </c>
    </row>
    <row r="23" spans="1:1">
      <c r="A23" t="s">
        <v>220</v>
      </c>
    </row>
    <row r="24" spans="1:1">
      <c r="A24" t="s">
        <v>93</v>
      </c>
    </row>
    <row r="25" spans="1:1">
      <c r="A25" t="s">
        <v>28</v>
      </c>
    </row>
    <row r="26" spans="1:1">
      <c r="A26" t="s">
        <v>136</v>
      </c>
    </row>
    <row r="27" spans="1:1">
      <c r="A27" t="s">
        <v>221</v>
      </c>
    </row>
    <row r="28" spans="1:1">
      <c r="A28" t="s">
        <v>73</v>
      </c>
    </row>
    <row r="29" spans="1:1">
      <c r="A29" t="s">
        <v>5</v>
      </c>
    </row>
    <row r="30" spans="1:1">
      <c r="A30" t="s">
        <v>205</v>
      </c>
    </row>
    <row r="31" spans="1:1">
      <c r="A31" t="s">
        <v>115</v>
      </c>
    </row>
    <row r="32" spans="1:1">
      <c r="A32" t="s">
        <v>54</v>
      </c>
    </row>
    <row r="33" spans="1:1">
      <c r="A33" t="s">
        <v>34</v>
      </c>
    </row>
    <row r="34" spans="1:1">
      <c r="A34" t="s">
        <v>89</v>
      </c>
    </row>
    <row r="35" spans="1:1">
      <c r="A35" t="s">
        <v>82</v>
      </c>
    </row>
    <row r="36" spans="1:1">
      <c r="A36" t="s">
        <v>112</v>
      </c>
    </row>
    <row r="37" spans="1:1">
      <c r="A37" t="s">
        <v>76</v>
      </c>
    </row>
    <row r="38" spans="1:1">
      <c r="A38" t="s">
        <v>45</v>
      </c>
    </row>
    <row r="39" spans="1:1">
      <c r="A39" t="s">
        <v>21</v>
      </c>
    </row>
    <row r="40" spans="1:1">
      <c r="A40" t="s">
        <v>37</v>
      </c>
    </row>
    <row r="41" spans="1:1">
      <c r="A41" t="s">
        <v>11</v>
      </c>
    </row>
    <row r="42" spans="1:1">
      <c r="A42" t="s">
        <v>59</v>
      </c>
    </row>
    <row r="43" spans="1:1">
      <c r="A43" t="s">
        <v>96</v>
      </c>
    </row>
    <row r="44" spans="1:1">
      <c r="A44" t="s">
        <v>41</v>
      </c>
    </row>
    <row r="45" spans="1:1">
      <c r="A45" t="s">
        <v>222</v>
      </c>
    </row>
    <row r="46" spans="1:1">
      <c r="A46" t="s">
        <v>86</v>
      </c>
    </row>
    <row r="47" spans="1:1">
      <c r="A47" t="s">
        <v>19</v>
      </c>
    </row>
    <row r="48" spans="1:1">
      <c r="A48" t="s">
        <v>69</v>
      </c>
    </row>
    <row r="49" spans="1:1">
      <c r="A49" t="s">
        <v>149</v>
      </c>
    </row>
    <row r="50" spans="1:1">
      <c r="A50" t="s">
        <v>56</v>
      </c>
    </row>
    <row r="51" spans="1:1">
      <c r="A51" t="s">
        <v>176</v>
      </c>
    </row>
    <row r="52" spans="1:1">
      <c r="A52" t="s">
        <v>33</v>
      </c>
    </row>
    <row r="53" spans="1:1">
      <c r="A53" t="s">
        <v>151</v>
      </c>
    </row>
    <row r="54" spans="1:1">
      <c r="A54" t="s">
        <v>203</v>
      </c>
    </row>
    <row r="55" spans="1:1">
      <c r="A55" t="s">
        <v>201</v>
      </c>
    </row>
    <row r="56" spans="1:1">
      <c r="A56" t="s">
        <v>204</v>
      </c>
    </row>
    <row r="57" spans="1:1">
      <c r="A57" t="s">
        <v>202</v>
      </c>
    </row>
    <row r="58" spans="1:1">
      <c r="A58" t="s">
        <v>200</v>
      </c>
    </row>
    <row r="59" spans="1:1">
      <c r="A59" t="s">
        <v>206</v>
      </c>
    </row>
    <row r="60" spans="1:1">
      <c r="A60" t="s">
        <v>110</v>
      </c>
    </row>
    <row r="61" spans="1:1">
      <c r="A61" t="s">
        <v>223</v>
      </c>
    </row>
    <row r="62" spans="1:1">
      <c r="A62" t="s">
        <v>224</v>
      </c>
    </row>
    <row r="63" spans="1:1">
      <c r="A63" t="s">
        <v>225</v>
      </c>
    </row>
    <row r="64" spans="1:1">
      <c r="A64" t="s">
        <v>226</v>
      </c>
    </row>
    <row r="65" spans="1:1">
      <c r="A65" t="s">
        <v>157</v>
      </c>
    </row>
    <row r="66" spans="1:1">
      <c r="A66" t="s">
        <v>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0"/>
  <sheetViews>
    <sheetView workbookViewId="0">
      <selection activeCell="A4" sqref="A4"/>
    </sheetView>
  </sheetViews>
  <sheetFormatPr defaultColWidth="14.42578125" defaultRowHeight="15" customHeight="1"/>
  <cols>
    <col min="1" max="1" width="11.7109375" style="1" customWidth="1"/>
    <col min="2" max="26" width="8.7109375" style="1" customWidth="1"/>
    <col min="27" max="16384" width="14.42578125" style="1"/>
  </cols>
  <sheetData>
    <row r="1" spans="1:2">
      <c r="A1" s="2" t="s">
        <v>180</v>
      </c>
      <c r="B1" s="2" t="s">
        <v>191</v>
      </c>
    </row>
    <row r="2" spans="1:2">
      <c r="A2" s="3" t="s">
        <v>13</v>
      </c>
      <c r="B2" s="3">
        <v>1</v>
      </c>
    </row>
    <row r="3" spans="1:2">
      <c r="A3" s="3" t="s">
        <v>12</v>
      </c>
      <c r="B3" s="3">
        <v>2</v>
      </c>
    </row>
    <row r="4" spans="1:2">
      <c r="A4" s="3" t="s">
        <v>22</v>
      </c>
      <c r="B4" s="3">
        <v>3</v>
      </c>
    </row>
    <row r="5" spans="1:2">
      <c r="A5" s="3" t="s">
        <v>8</v>
      </c>
      <c r="B5" s="3">
        <v>4</v>
      </c>
    </row>
    <row r="6" spans="1:2">
      <c r="A6" s="3" t="s">
        <v>1</v>
      </c>
      <c r="B6" s="3">
        <v>5</v>
      </c>
    </row>
    <row r="8" spans="1:2">
      <c r="A8" s="2" t="s">
        <v>192</v>
      </c>
      <c r="B8" s="2" t="s">
        <v>193</v>
      </c>
    </row>
    <row r="9" spans="1:2">
      <c r="A9" s="3" t="s">
        <v>17</v>
      </c>
      <c r="B9" s="3">
        <v>1</v>
      </c>
    </row>
    <row r="10" spans="1:2">
      <c r="A10" s="3" t="s">
        <v>14</v>
      </c>
      <c r="B10" s="3">
        <v>2</v>
      </c>
    </row>
    <row r="11" spans="1:2">
      <c r="A11" s="3" t="s">
        <v>9</v>
      </c>
      <c r="B11" s="3">
        <v>3</v>
      </c>
    </row>
    <row r="12" spans="1:2">
      <c r="A12" s="3" t="s">
        <v>2</v>
      </c>
      <c r="B12" s="3">
        <v>4</v>
      </c>
    </row>
    <row r="13" spans="1:2">
      <c r="A13" s="3" t="s">
        <v>6</v>
      </c>
      <c r="B13" s="3">
        <v>5</v>
      </c>
    </row>
    <row r="14" spans="1:2">
      <c r="A14" s="3" t="s">
        <v>7</v>
      </c>
      <c r="B14" s="3">
        <v>6</v>
      </c>
    </row>
    <row r="15" spans="1:2">
      <c r="A15" s="3" t="s">
        <v>23</v>
      </c>
      <c r="B15" s="3">
        <v>7</v>
      </c>
    </row>
    <row r="16" spans="1:2">
      <c r="A16" s="3" t="s">
        <v>26</v>
      </c>
      <c r="B16" s="3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Jadwal PerKelas</vt:lpstr>
      <vt:lpstr>Jadwal PerDosen</vt:lpstr>
      <vt:lpstr>DataJadwal</vt:lpstr>
      <vt:lpstr>Kelas</vt:lpstr>
      <vt:lpstr>Dosen</vt:lpstr>
      <vt:lpstr>DayTime</vt:lpstr>
      <vt:lpstr>Hari</vt:lpstr>
      <vt:lpstr>Jam</vt:lpstr>
      <vt:lpstr>'Jadwal PerDosen'!Print_Area</vt:lpstr>
      <vt:lpstr>'Jadwal PerKelas'!Print_Area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2025-02-26T14:34:28Z</cp:lastPrinted>
  <dcterms:created xsi:type="dcterms:W3CDTF">2025-02-26T05:50:10Z</dcterms:created>
  <dcterms:modified xsi:type="dcterms:W3CDTF">2025-03-04T03:56:08Z</dcterms:modified>
</cp:coreProperties>
</file>